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harts/chartEx2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xl/charts/chart1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Ex3.xml" ContentType="application/vnd.ms-office.chartex+xml"/>
  <Override PartName="/xl/charts/style4.xml" ContentType="application/vnd.ms-office.chartstyle+xml"/>
  <Override PartName="/xl/charts/colors4.xml" ContentType="application/vnd.ms-office.chartcolorstyle+xml"/>
  <Override PartName="/xl/charts/chartEx4.xml" ContentType="application/vnd.ms-office.chartex+xml"/>
  <Override PartName="/xl/charts/style5.xml" ContentType="application/vnd.ms-office.chartstyle+xml"/>
  <Override PartName="/xl/charts/colors5.xml" ContentType="application/vnd.ms-office.chartcolorstyle+xml"/>
  <Override PartName="/xl/charts/chart2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2.xml" ContentType="application/vnd.openxmlformats-officedocument.drawing+xml"/>
  <Override PartName="/xl/charts/chartEx5.xml" ContentType="application/vnd.ms-office.chartex+xml"/>
  <Override PartName="/xl/charts/style7.xml" ContentType="application/vnd.ms-office.chartstyle+xml"/>
  <Override PartName="/xl/charts/colors7.xml" ContentType="application/vnd.ms-office.chartcolorstyle+xml"/>
  <Override PartName="/xl/charts/chartEx6.xml" ContentType="application/vnd.ms-office.chartex+xml"/>
  <Override PartName="/xl/charts/style8.xml" ContentType="application/vnd.ms-office.chartstyle+xml"/>
  <Override PartName="/xl/charts/colors8.xml" ContentType="application/vnd.ms-office.chartcolorstyle+xml"/>
  <Override PartName="/xl/charts/chart3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Ex7.xml" ContentType="application/vnd.ms-office.chartex+xml"/>
  <Override PartName="/xl/charts/style10.xml" ContentType="application/vnd.ms-office.chartstyle+xml"/>
  <Override PartName="/xl/charts/colors10.xml" ContentType="application/vnd.ms-office.chartcolorstyle+xml"/>
  <Override PartName="/xl/charts/chartEx8.xml" ContentType="application/vnd.ms-office.chartex+xml"/>
  <Override PartName="/xl/charts/style11.xml" ContentType="application/vnd.ms-office.chartstyle+xml"/>
  <Override PartName="/xl/charts/colors11.xml" ContentType="application/vnd.ms-office.chartcolorstyle+xml"/>
  <Override PartName="/xl/charts/chart4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3.xml" ContentType="application/vnd.openxmlformats-officedocument.drawing+xml"/>
  <Override PartName="/xl/charts/chartEx9.xml" ContentType="application/vnd.ms-office.chartex+xml"/>
  <Override PartName="/xl/charts/style13.xml" ContentType="application/vnd.ms-office.chartstyle+xml"/>
  <Override PartName="/xl/charts/colors13.xml" ContentType="application/vnd.ms-office.chartcolorstyle+xml"/>
  <Override PartName="/xl/charts/chartEx10.xml" ContentType="application/vnd.ms-office.chartex+xml"/>
  <Override PartName="/xl/charts/style14.xml" ContentType="application/vnd.ms-office.chartstyle+xml"/>
  <Override PartName="/xl/charts/colors14.xml" ContentType="application/vnd.ms-office.chartcolorstyle+xml"/>
  <Override PartName="/xl/charts/chart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Ex11.xml" ContentType="application/vnd.ms-office.chartex+xml"/>
  <Override PartName="/xl/charts/style16.xml" ContentType="application/vnd.ms-office.chartstyle+xml"/>
  <Override PartName="/xl/charts/colors16.xml" ContentType="application/vnd.ms-office.chartcolorstyle+xml"/>
  <Override PartName="/xl/charts/chartEx12.xml" ContentType="application/vnd.ms-office.chartex+xml"/>
  <Override PartName="/xl/charts/style17.xml" ContentType="application/vnd.ms-office.chartstyle+xml"/>
  <Override PartName="/xl/charts/colors17.xml" ContentType="application/vnd.ms-office.chartcolorstyle+xml"/>
  <Override PartName="/xl/charts/chart6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Catarina Mendonça\Desktop\IST\Ano2\S2\IPM\"/>
    </mc:Choice>
  </mc:AlternateContent>
  <xr:revisionPtr revIDLastSave="0" documentId="13_ncr:1_{CAD2514A-7404-4C5F-BA77-C49EF7E1765B}" xr6:coauthVersionLast="47" xr6:coauthVersionMax="47" xr10:uidLastSave="{00000000-0000-0000-0000-000000000000}"/>
  <bookViews>
    <workbookView xWindow="-108" yWindow="-108" windowWidth="23256" windowHeight="12456" activeTab="2" xr2:uid="{BC834EDA-604A-4596-B096-24DAB0DDEF4F}"/>
  </bookViews>
  <sheets>
    <sheet name="Base-1" sheetId="1" r:id="rId1"/>
    <sheet name="1-2" sheetId="2" r:id="rId2"/>
    <sheet name="1-3" sheetId="4" r:id="rId3"/>
  </sheets>
  <definedNames>
    <definedName name="_xlchart.v1.0" hidden="1">'Base-1'!$G$8:$G$51</definedName>
    <definedName name="_xlchart.v1.1" hidden="1">'Base-1'!$F$6</definedName>
    <definedName name="_xlchart.v1.10" hidden="1">'1-2'!$F$6</definedName>
    <definedName name="_xlchart.v1.11" hidden="1">'1-2'!$F$8:$F$51</definedName>
    <definedName name="_xlchart.v1.12" hidden="1">'1-2'!$G$6</definedName>
    <definedName name="_xlchart.v1.13" hidden="1">'1-2'!$G$8:$G$51</definedName>
    <definedName name="_xlchart.v1.14" hidden="1">'1-2'!$F$8:$F$51</definedName>
    <definedName name="_xlchart.v1.15" hidden="1">'1-2'!$G$8:$G$51</definedName>
    <definedName name="_xlchart.v1.16" hidden="1">'1-3'!$F$6</definedName>
    <definedName name="_xlchart.v1.17" hidden="1">'1-3'!$F$8:$F$51</definedName>
    <definedName name="_xlchart.v1.18" hidden="1">'1-3'!$G$6</definedName>
    <definedName name="_xlchart.v1.19" hidden="1">'1-3'!$G$8:$G$51</definedName>
    <definedName name="_xlchart.v1.2" hidden="1">'Base-1'!$F$8:$F$51</definedName>
    <definedName name="_xlchart.v1.20" hidden="1">'1-3'!$F$8:$F$51</definedName>
    <definedName name="_xlchart.v1.21" hidden="1">'1-3'!$C$6</definedName>
    <definedName name="_xlchart.v1.22" hidden="1">'1-3'!$C$7:$C$51</definedName>
    <definedName name="_xlchart.v1.23" hidden="1">'1-3'!$G$8:$G$51</definedName>
    <definedName name="_xlchart.v1.3" hidden="1">'Base-1'!$G$6</definedName>
    <definedName name="_xlchart.v1.4" hidden="1">'Base-1'!$G$8:$G$51</definedName>
    <definedName name="_xlchart.v1.5" hidden="1">'Base-1'!$C$6</definedName>
    <definedName name="_xlchart.v1.6" hidden="1">'Base-1'!$C$7:$C$51</definedName>
    <definedName name="_xlchart.v1.7" hidden="1">'Base-1'!$F$8:$F$51</definedName>
    <definedName name="_xlchart.v1.8" hidden="1">'1-2'!$C$6</definedName>
    <definedName name="_xlchart.v1.9" hidden="1">'1-2'!$C$7:$C$51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8" i="4" l="1"/>
  <c r="F67" i="4"/>
  <c r="G59" i="4"/>
  <c r="F59" i="4"/>
  <c r="C59" i="4"/>
  <c r="G58" i="4"/>
  <c r="F58" i="4"/>
  <c r="C58" i="4"/>
  <c r="G57" i="4"/>
  <c r="F57" i="4"/>
  <c r="C57" i="4"/>
  <c r="G56" i="4"/>
  <c r="F56" i="4"/>
  <c r="C56" i="4"/>
  <c r="G55" i="4"/>
  <c r="F55" i="4"/>
  <c r="C55" i="4"/>
  <c r="G54" i="4"/>
  <c r="G62" i="4" s="1"/>
  <c r="F54" i="4"/>
  <c r="F62" i="4" s="1"/>
  <c r="C54" i="4"/>
  <c r="G53" i="4"/>
  <c r="F53" i="4"/>
  <c r="C53" i="4"/>
  <c r="H50" i="4"/>
  <c r="H48" i="4"/>
  <c r="H46" i="4"/>
  <c r="H44" i="4"/>
  <c r="H42" i="4"/>
  <c r="H40" i="4"/>
  <c r="H38" i="4"/>
  <c r="H36" i="4"/>
  <c r="H34" i="4"/>
  <c r="H32" i="4"/>
  <c r="H30" i="4"/>
  <c r="H28" i="4"/>
  <c r="H26" i="4"/>
  <c r="H24" i="4"/>
  <c r="H22" i="4"/>
  <c r="H20" i="4"/>
  <c r="H18" i="4"/>
  <c r="H16" i="4"/>
  <c r="H14" i="4"/>
  <c r="H12" i="4"/>
  <c r="H10" i="4"/>
  <c r="H8" i="4"/>
  <c r="F68" i="1"/>
  <c r="F68" i="2"/>
  <c r="F67" i="2"/>
  <c r="F64" i="2"/>
  <c r="F63" i="2"/>
  <c r="F62" i="2"/>
  <c r="G59" i="2"/>
  <c r="F59" i="2"/>
  <c r="C59" i="2"/>
  <c r="G58" i="2"/>
  <c r="F58" i="2"/>
  <c r="C58" i="2"/>
  <c r="G57" i="2"/>
  <c r="F57" i="2"/>
  <c r="C57" i="2"/>
  <c r="G56" i="2"/>
  <c r="F56" i="2"/>
  <c r="C56" i="2"/>
  <c r="G55" i="2"/>
  <c r="F55" i="2"/>
  <c r="C55" i="2"/>
  <c r="G54" i="2"/>
  <c r="G62" i="2" s="1"/>
  <c r="F54" i="2"/>
  <c r="C54" i="2"/>
  <c r="G53" i="2"/>
  <c r="F53" i="2"/>
  <c r="C53" i="2"/>
  <c r="H50" i="2"/>
  <c r="H48" i="2"/>
  <c r="H46" i="2"/>
  <c r="H44" i="2"/>
  <c r="H42" i="2"/>
  <c r="H40" i="2"/>
  <c r="H38" i="2"/>
  <c r="H36" i="2"/>
  <c r="H34" i="2"/>
  <c r="H32" i="2"/>
  <c r="H30" i="2"/>
  <c r="H28" i="2"/>
  <c r="H26" i="2"/>
  <c r="H24" i="2"/>
  <c r="H22" i="2"/>
  <c r="H20" i="2"/>
  <c r="H18" i="2"/>
  <c r="H16" i="2"/>
  <c r="H14" i="2"/>
  <c r="H12" i="2"/>
  <c r="H10" i="2"/>
  <c r="H8" i="2"/>
  <c r="F67" i="1"/>
  <c r="F54" i="1"/>
  <c r="F62" i="1" s="1"/>
  <c r="C57" i="1"/>
  <c r="H26" i="1"/>
  <c r="H28" i="1"/>
  <c r="G64" i="4" l="1"/>
  <c r="H54" i="4"/>
  <c r="H53" i="4"/>
  <c r="F64" i="4"/>
  <c r="G63" i="4"/>
  <c r="F63" i="4"/>
  <c r="G64" i="2"/>
  <c r="G63" i="2"/>
  <c r="H54" i="2"/>
  <c r="H53" i="2"/>
  <c r="C54" i="1"/>
  <c r="G54" i="1"/>
  <c r="G62" i="1" s="1"/>
  <c r="C59" i="1"/>
  <c r="C58" i="1"/>
  <c r="C56" i="1"/>
  <c r="C55" i="1"/>
  <c r="C53" i="1"/>
  <c r="F53" i="1"/>
  <c r="F64" i="1" s="1"/>
  <c r="H10" i="1"/>
  <c r="H12" i="1"/>
  <c r="H14" i="1"/>
  <c r="H16" i="1"/>
  <c r="H18" i="1"/>
  <c r="H20" i="1"/>
  <c r="H22" i="1"/>
  <c r="H24" i="1"/>
  <c r="H30" i="1"/>
  <c r="H32" i="1"/>
  <c r="H34" i="1"/>
  <c r="H36" i="1"/>
  <c r="H38" i="1"/>
  <c r="H40" i="1"/>
  <c r="H42" i="1"/>
  <c r="H44" i="1"/>
  <c r="H46" i="1"/>
  <c r="H48" i="1"/>
  <c r="H50" i="1"/>
  <c r="H8" i="1"/>
  <c r="G59" i="1"/>
  <c r="G58" i="1"/>
  <c r="G57" i="1"/>
  <c r="G56" i="1"/>
  <c r="G55" i="1"/>
  <c r="G53" i="1"/>
  <c r="F55" i="1"/>
  <c r="F56" i="1"/>
  <c r="F57" i="1"/>
  <c r="F58" i="1"/>
  <c r="F59" i="1"/>
  <c r="F63" i="1" l="1"/>
  <c r="G64" i="1"/>
  <c r="H54" i="1"/>
  <c r="H53" i="1"/>
  <c r="G63" i="1" l="1"/>
</calcChain>
</file>

<file path=xl/sharedStrings.xml><?xml version="1.0" encoding="utf-8"?>
<sst xmlns="http://schemas.openxmlformats.org/spreadsheetml/2006/main" count="226" uniqueCount="47">
  <si>
    <t>user</t>
  </si>
  <si>
    <t>iterações</t>
  </si>
  <si>
    <t>media</t>
  </si>
  <si>
    <t>mediana</t>
  </si>
  <si>
    <t>desvio</t>
  </si>
  <si>
    <t>Q25</t>
  </si>
  <si>
    <t>Q75</t>
  </si>
  <si>
    <t>max</t>
  </si>
  <si>
    <t>min</t>
  </si>
  <si>
    <t>base</t>
  </si>
  <si>
    <t>confiança</t>
  </si>
  <si>
    <t>intervalo de confiança 95%</t>
  </si>
  <si>
    <t>diferença</t>
  </si>
  <si>
    <t>A</t>
  </si>
  <si>
    <t>B</t>
  </si>
  <si>
    <t>p-value (unicaudal)</t>
  </si>
  <si>
    <t>p-value (bicaudal)</t>
  </si>
  <si>
    <t>Paula</t>
  </si>
  <si>
    <t>Ana</t>
  </si>
  <si>
    <t>Alex</t>
  </si>
  <si>
    <t>Francisco</t>
  </si>
  <si>
    <t>Ricardo</t>
  </si>
  <si>
    <t>Catarina</t>
  </si>
  <si>
    <t>Elisa</t>
  </si>
  <si>
    <t>Duarte</t>
  </si>
  <si>
    <t>Vasco</t>
  </si>
  <si>
    <t>Henrique</t>
  </si>
  <si>
    <t>Paula R</t>
  </si>
  <si>
    <t>Diogo</t>
  </si>
  <si>
    <t>Morais</t>
  </si>
  <si>
    <t>Filipe</t>
  </si>
  <si>
    <t>Putopl</t>
  </si>
  <si>
    <t>João</t>
  </si>
  <si>
    <t>Miguel</t>
  </si>
  <si>
    <t>Maciel</t>
  </si>
  <si>
    <t>Martim</t>
  </si>
  <si>
    <t>F Martins</t>
  </si>
  <si>
    <t>Marinho</t>
  </si>
  <si>
    <t>ordenado alfabetica cores</t>
  </si>
  <si>
    <t>ordem serpente, som e mudança de cor</t>
  </si>
  <si>
    <t>https://editor.p5js.org/Xano-verse/full/-l29CGiIj</t>
  </si>
  <si>
    <t>agrupado, som e mudança de cor</t>
  </si>
  <si>
    <t>1 - A</t>
  </si>
  <si>
    <t>3 - B</t>
  </si>
  <si>
    <t>2 - B</t>
  </si>
  <si>
    <t>Base - A</t>
  </si>
  <si>
    <t>1 -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</si>
</sst>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000"/>
  </numFmts>
  <fonts count="7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6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0" tint="-0.249977111117893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vertical="center"/>
    </xf>
    <xf numFmtId="0" fontId="0" fillId="0" borderId="8" xfId="0" applyBorder="1"/>
    <xf numFmtId="0" fontId="0" fillId="0" borderId="11" xfId="0" applyBorder="1"/>
    <xf numFmtId="0" fontId="0" fillId="0" borderId="9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0" borderId="6" xfId="0" applyBorder="1"/>
    <xf numFmtId="49" fontId="0" fillId="0" borderId="0" xfId="0" applyNumberForma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/>
    <xf numFmtId="0" fontId="5" fillId="0" borderId="0" xfId="1"/>
    <xf numFmtId="0" fontId="0" fillId="0" borderId="0" xfId="0" applyAlignment="1">
      <alignment horizontal="right"/>
    </xf>
    <xf numFmtId="0" fontId="6" fillId="0" borderId="0" xfId="0" applyFont="1"/>
    <xf numFmtId="164" fontId="0" fillId="0" borderId="25" xfId="0" applyNumberFormat="1" applyBorder="1" applyAlignment="1">
      <alignment horizontal="center"/>
    </xf>
    <xf numFmtId="164" fontId="0" fillId="0" borderId="26" xfId="0" applyNumberFormat="1" applyBorder="1" applyAlignment="1">
      <alignment horizontal="center"/>
    </xf>
    <xf numFmtId="164" fontId="0" fillId="0" borderId="27" xfId="0" applyNumberFormat="1" applyBorder="1" applyAlignment="1">
      <alignment horizontal="center"/>
    </xf>
    <xf numFmtId="164" fontId="0" fillId="0" borderId="28" xfId="0" applyNumberFormat="1" applyBorder="1" applyAlignment="1">
      <alignment horizontal="center"/>
    </xf>
    <xf numFmtId="0" fontId="0" fillId="5" borderId="11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22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49" fontId="0" fillId="2" borderId="15" xfId="0" applyNumberFormat="1" applyFill="1" applyBorder="1" applyAlignment="1">
      <alignment horizontal="center" vertical="center"/>
    </xf>
    <xf numFmtId="49" fontId="0" fillId="2" borderId="16" xfId="0" applyNumberForma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4" borderId="8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/>
    </xf>
    <xf numFmtId="49" fontId="0" fillId="2" borderId="1" xfId="0" applyNumberFormat="1" applyFill="1" applyBorder="1" applyAlignment="1">
      <alignment horizontal="center" vertical="center"/>
    </xf>
    <xf numFmtId="49" fontId="0" fillId="2" borderId="3" xfId="0" applyNumberFormat="1" applyFill="1" applyBorder="1" applyAlignment="1">
      <alignment horizontal="center" vertical="center"/>
    </xf>
    <xf numFmtId="49" fontId="0" fillId="7" borderId="12" xfId="0" applyNumberFormat="1" applyFill="1" applyBorder="1" applyAlignment="1">
      <alignment horizontal="center" vertical="center"/>
    </xf>
    <xf numFmtId="49" fontId="0" fillId="7" borderId="13" xfId="0" applyNumberFormat="1" applyFill="1" applyBorder="1" applyAlignment="1">
      <alignment horizontal="center" vertical="center"/>
    </xf>
  </cellXfs>
  <cellStyles count="2">
    <cellStyle name="Hiperligação" xfId="1" builtinId="8"/>
    <cellStyle name="Normal" xfId="0" builtinId="0"/>
  </cellStyles>
  <dxfs count="6"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B7B7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B7B7"/>
        </patternFill>
      </fill>
    </dxf>
    <dxf>
      <font>
        <color rgb="FFC00000"/>
      </font>
      <fill>
        <patternFill>
          <fgColor auto="1"/>
          <bgColor rgb="FFFFB7B7"/>
        </patternFill>
      </fill>
    </dxf>
    <dxf>
      <font>
        <color theme="9" tint="-0.499984740745262"/>
      </font>
      <fill>
        <patternFill>
          <bgColor theme="9" tint="0.79998168889431442"/>
        </patternFill>
      </fill>
    </dxf>
  </dxfs>
  <tableStyles count="0" defaultTableStyle="TableStyleMedium2" defaultPivotStyle="PivotStyleLight16"/>
  <colors>
    <mruColors>
      <color rgb="FFFFB7B7"/>
      <color rgb="FFFF8F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Ex3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Ex4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Ex5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Ex6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Ex7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Ex8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Ex9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Ex10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Ex11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Ex12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pt-PT"/>
              <a:t>Comparação do tempo AB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A</c:v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'Base-1'!$E$8:$E$51</c:f>
              <c:strCache>
                <c:ptCount val="43"/>
                <c:pt idx="0">
                  <c:v>Ana</c:v>
                </c:pt>
                <c:pt idx="2">
                  <c:v>Alex</c:v>
                </c:pt>
                <c:pt idx="4">
                  <c:v>Francisco</c:v>
                </c:pt>
                <c:pt idx="6">
                  <c:v>Ricardo</c:v>
                </c:pt>
                <c:pt idx="8">
                  <c:v>Paula</c:v>
                </c:pt>
                <c:pt idx="10">
                  <c:v>Catarina</c:v>
                </c:pt>
                <c:pt idx="12">
                  <c:v>Elisa</c:v>
                </c:pt>
                <c:pt idx="14">
                  <c:v>Duarte</c:v>
                </c:pt>
                <c:pt idx="16">
                  <c:v>Diogo</c:v>
                </c:pt>
                <c:pt idx="18">
                  <c:v>Paula R</c:v>
                </c:pt>
                <c:pt idx="20">
                  <c:v>Vasco</c:v>
                </c:pt>
                <c:pt idx="22">
                  <c:v>Henrique</c:v>
                </c:pt>
                <c:pt idx="24">
                  <c:v>Morais</c:v>
                </c:pt>
                <c:pt idx="26">
                  <c:v>Filipe</c:v>
                </c:pt>
                <c:pt idx="28">
                  <c:v>Putopl</c:v>
                </c:pt>
                <c:pt idx="30">
                  <c:v>João</c:v>
                </c:pt>
                <c:pt idx="32">
                  <c:v>Miguel</c:v>
                </c:pt>
                <c:pt idx="34">
                  <c:v>Maciel</c:v>
                </c:pt>
                <c:pt idx="36">
                  <c:v>F Martins</c:v>
                </c:pt>
                <c:pt idx="38">
                  <c:v>Martim</c:v>
                </c:pt>
                <c:pt idx="40">
                  <c:v>Marinho</c:v>
                </c:pt>
                <c:pt idx="42">
                  <c:v>Francisco</c:v>
                </c:pt>
              </c:strCache>
            </c:strRef>
          </c:cat>
          <c:val>
            <c:numRef>
              <c:f>'Base-1'!$F$8:$F$51</c:f>
              <c:numCache>
                <c:formatCode>General</c:formatCode>
                <c:ptCount val="44"/>
                <c:pt idx="0">
                  <c:v>9.2469999999999999</c:v>
                </c:pt>
                <c:pt idx="2">
                  <c:v>10.698</c:v>
                </c:pt>
                <c:pt idx="4">
                  <c:v>8.1120000000000001</c:v>
                </c:pt>
                <c:pt idx="6">
                  <c:v>8.5440000000000005</c:v>
                </c:pt>
                <c:pt idx="8">
                  <c:v>12.195</c:v>
                </c:pt>
                <c:pt idx="10">
                  <c:v>12.614000000000001</c:v>
                </c:pt>
                <c:pt idx="12">
                  <c:v>6.9160000000000004</c:v>
                </c:pt>
                <c:pt idx="14">
                  <c:v>14.734999999999999</c:v>
                </c:pt>
                <c:pt idx="16">
                  <c:v>14.205</c:v>
                </c:pt>
                <c:pt idx="18">
                  <c:v>13.164</c:v>
                </c:pt>
                <c:pt idx="20">
                  <c:v>18.074999999999999</c:v>
                </c:pt>
                <c:pt idx="22">
                  <c:v>3.9750000000000001</c:v>
                </c:pt>
                <c:pt idx="24">
                  <c:v>11.682</c:v>
                </c:pt>
                <c:pt idx="26">
                  <c:v>7.0179999999999998</c:v>
                </c:pt>
                <c:pt idx="28">
                  <c:v>8.0370000000000008</c:v>
                </c:pt>
                <c:pt idx="30">
                  <c:v>11.446999999999999</c:v>
                </c:pt>
                <c:pt idx="32">
                  <c:v>14.028</c:v>
                </c:pt>
                <c:pt idx="34">
                  <c:v>14.061999999999999</c:v>
                </c:pt>
                <c:pt idx="36">
                  <c:v>11.601000000000001</c:v>
                </c:pt>
                <c:pt idx="38">
                  <c:v>13.148999999999999</c:v>
                </c:pt>
                <c:pt idx="40">
                  <c:v>7.4539999999999997</c:v>
                </c:pt>
                <c:pt idx="42">
                  <c:v>8.19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13-4C30-BA6E-2C17945EC567}"/>
            </c:ext>
          </c:extLst>
        </c:ser>
        <c:ser>
          <c:idx val="1"/>
          <c:order val="1"/>
          <c:tx>
            <c:v>B</c:v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'Base-1'!$E$8:$E$51</c:f>
              <c:strCache>
                <c:ptCount val="43"/>
                <c:pt idx="0">
                  <c:v>Ana</c:v>
                </c:pt>
                <c:pt idx="2">
                  <c:v>Alex</c:v>
                </c:pt>
                <c:pt idx="4">
                  <c:v>Francisco</c:v>
                </c:pt>
                <c:pt idx="6">
                  <c:v>Ricardo</c:v>
                </c:pt>
                <c:pt idx="8">
                  <c:v>Paula</c:v>
                </c:pt>
                <c:pt idx="10">
                  <c:v>Catarina</c:v>
                </c:pt>
                <c:pt idx="12">
                  <c:v>Elisa</c:v>
                </c:pt>
                <c:pt idx="14">
                  <c:v>Duarte</c:v>
                </c:pt>
                <c:pt idx="16">
                  <c:v>Diogo</c:v>
                </c:pt>
                <c:pt idx="18">
                  <c:v>Paula R</c:v>
                </c:pt>
                <c:pt idx="20">
                  <c:v>Vasco</c:v>
                </c:pt>
                <c:pt idx="22">
                  <c:v>Henrique</c:v>
                </c:pt>
                <c:pt idx="24">
                  <c:v>Morais</c:v>
                </c:pt>
                <c:pt idx="26">
                  <c:v>Filipe</c:v>
                </c:pt>
                <c:pt idx="28">
                  <c:v>Putopl</c:v>
                </c:pt>
                <c:pt idx="30">
                  <c:v>João</c:v>
                </c:pt>
                <c:pt idx="32">
                  <c:v>Miguel</c:v>
                </c:pt>
                <c:pt idx="34">
                  <c:v>Maciel</c:v>
                </c:pt>
                <c:pt idx="36">
                  <c:v>F Martins</c:v>
                </c:pt>
                <c:pt idx="38">
                  <c:v>Martim</c:v>
                </c:pt>
                <c:pt idx="40">
                  <c:v>Marinho</c:v>
                </c:pt>
                <c:pt idx="42">
                  <c:v>Francisco</c:v>
                </c:pt>
              </c:strCache>
            </c:strRef>
          </c:cat>
          <c:val>
            <c:numRef>
              <c:f>'Base-1'!$G$8:$G$51</c:f>
              <c:numCache>
                <c:formatCode>General</c:formatCode>
                <c:ptCount val="44"/>
                <c:pt idx="0">
                  <c:v>2.0750000000000002</c:v>
                </c:pt>
                <c:pt idx="2">
                  <c:v>2.9929999999999999</c:v>
                </c:pt>
                <c:pt idx="4">
                  <c:v>2.4990000000000001</c:v>
                </c:pt>
                <c:pt idx="6">
                  <c:v>2.4279999999999999</c:v>
                </c:pt>
                <c:pt idx="8">
                  <c:v>4.4249999999999998</c:v>
                </c:pt>
                <c:pt idx="10">
                  <c:v>4.6580000000000004</c:v>
                </c:pt>
                <c:pt idx="12">
                  <c:v>2.4860000000000002</c:v>
                </c:pt>
                <c:pt idx="14">
                  <c:v>4.7530000000000001</c:v>
                </c:pt>
                <c:pt idx="16">
                  <c:v>3.6850000000000001</c:v>
                </c:pt>
                <c:pt idx="18">
                  <c:v>4.8330000000000002</c:v>
                </c:pt>
                <c:pt idx="20">
                  <c:v>5.149</c:v>
                </c:pt>
                <c:pt idx="22">
                  <c:v>2.6549999999999998</c:v>
                </c:pt>
                <c:pt idx="24">
                  <c:v>2.2229999999999999</c:v>
                </c:pt>
                <c:pt idx="26">
                  <c:v>2.5760000000000001</c:v>
                </c:pt>
                <c:pt idx="28">
                  <c:v>2.048</c:v>
                </c:pt>
                <c:pt idx="30">
                  <c:v>2.0339999999999998</c:v>
                </c:pt>
                <c:pt idx="32">
                  <c:v>2.907</c:v>
                </c:pt>
                <c:pt idx="34">
                  <c:v>3.13</c:v>
                </c:pt>
                <c:pt idx="36">
                  <c:v>3.0960000000000001</c:v>
                </c:pt>
                <c:pt idx="38">
                  <c:v>3.8</c:v>
                </c:pt>
                <c:pt idx="40">
                  <c:v>2.4460000000000002</c:v>
                </c:pt>
                <c:pt idx="42">
                  <c:v>3.58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413-4C30-BA6E-2C17945EC5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495371791"/>
        <c:axId val="495390511"/>
      </c:barChart>
      <c:catAx>
        <c:axId val="4953717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495390511"/>
        <c:crosses val="autoZero"/>
        <c:auto val="1"/>
        <c:lblAlgn val="ctr"/>
        <c:lblOffset val="100"/>
        <c:noMultiLvlLbl val="0"/>
      </c:catAx>
      <c:valAx>
        <c:axId val="4953905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495371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PT"/>
              <a:t>Intervalo de confiança e objetivo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Min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'Base-1'!$F$63:$G$63</c:f>
              <c:numCache>
                <c:formatCode>General</c:formatCode>
                <c:ptCount val="2"/>
                <c:pt idx="0">
                  <c:v>9.3856468215582307</c:v>
                </c:pt>
                <c:pt idx="1">
                  <c:v>2.7586755267657477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DD9-4190-8887-C5952A9424DF}"/>
            </c:ext>
          </c:extLst>
        </c:ser>
        <c:ser>
          <c:idx val="1"/>
          <c:order val="1"/>
          <c:tx>
            <c:v>Max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'Base-1'!$F$64:$G$64</c:f>
              <c:numCache>
                <c:formatCode>General</c:formatCode>
                <c:ptCount val="2"/>
                <c:pt idx="0">
                  <c:v>12.355080451169043</c:v>
                </c:pt>
                <c:pt idx="1">
                  <c:v>3.6485062914160702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DD9-4190-8887-C5952A9424DF}"/>
            </c:ext>
          </c:extLst>
        </c:ser>
        <c:ser>
          <c:idx val="2"/>
          <c:order val="2"/>
          <c:tx>
            <c:v>Objetivo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'Base-1'!$F$65:$G$65</c:f>
              <c:numCache>
                <c:formatCode>General</c:formatCode>
                <c:ptCount val="2"/>
                <c:pt idx="0">
                  <c:v>2.5569999999999999</c:v>
                </c:pt>
                <c:pt idx="1">
                  <c:v>2.5569999999999999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DD9-4190-8887-C5952A942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8327488"/>
        <c:axId val="2018316448"/>
      </c:lineChart>
      <c:catAx>
        <c:axId val="2018327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18316448"/>
        <c:crosses val="autoZero"/>
        <c:auto val="1"/>
        <c:lblAlgn val="ctr"/>
        <c:lblOffset val="100"/>
        <c:tickLblSkip val="1"/>
        <c:noMultiLvlLbl val="0"/>
      </c:catAx>
      <c:valAx>
        <c:axId val="2018316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18327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pt-PT"/>
              <a:t>Comparação do tempo AB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A</c:v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'1-2'!$E$8:$E$51</c:f>
              <c:strCache>
                <c:ptCount val="43"/>
                <c:pt idx="0">
                  <c:v>Ana</c:v>
                </c:pt>
                <c:pt idx="2">
                  <c:v>Alex</c:v>
                </c:pt>
                <c:pt idx="4">
                  <c:v>Francisco</c:v>
                </c:pt>
                <c:pt idx="6">
                  <c:v>Ricardo</c:v>
                </c:pt>
                <c:pt idx="8">
                  <c:v>Paula</c:v>
                </c:pt>
                <c:pt idx="10">
                  <c:v>Catarina</c:v>
                </c:pt>
                <c:pt idx="12">
                  <c:v>Elisa</c:v>
                </c:pt>
                <c:pt idx="14">
                  <c:v>Duarte</c:v>
                </c:pt>
                <c:pt idx="16">
                  <c:v>Diogo</c:v>
                </c:pt>
                <c:pt idx="18">
                  <c:v>Paula R</c:v>
                </c:pt>
                <c:pt idx="20">
                  <c:v>Vasco</c:v>
                </c:pt>
                <c:pt idx="22">
                  <c:v>Henrique</c:v>
                </c:pt>
                <c:pt idx="24">
                  <c:v>Morais</c:v>
                </c:pt>
                <c:pt idx="26">
                  <c:v>Filipe</c:v>
                </c:pt>
                <c:pt idx="28">
                  <c:v>Putopl</c:v>
                </c:pt>
                <c:pt idx="30">
                  <c:v>João</c:v>
                </c:pt>
                <c:pt idx="32">
                  <c:v>Miguel</c:v>
                </c:pt>
                <c:pt idx="34">
                  <c:v>Maciel</c:v>
                </c:pt>
                <c:pt idx="36">
                  <c:v>F Martins</c:v>
                </c:pt>
                <c:pt idx="38">
                  <c:v>Martim</c:v>
                </c:pt>
                <c:pt idx="40">
                  <c:v>Marinho</c:v>
                </c:pt>
                <c:pt idx="42">
                  <c:v>Francisco</c:v>
                </c:pt>
              </c:strCache>
            </c:strRef>
          </c:cat>
          <c:val>
            <c:numRef>
              <c:f>'1-2'!$F$8:$F$51</c:f>
              <c:numCache>
                <c:formatCode>General</c:formatCode>
                <c:ptCount val="44"/>
                <c:pt idx="0">
                  <c:v>2.0750000000000002</c:v>
                </c:pt>
                <c:pt idx="2">
                  <c:v>2.9929999999999999</c:v>
                </c:pt>
                <c:pt idx="4">
                  <c:v>2.4990000000000001</c:v>
                </c:pt>
                <c:pt idx="6">
                  <c:v>2.4279999999999999</c:v>
                </c:pt>
                <c:pt idx="8">
                  <c:v>4.4249999999999998</c:v>
                </c:pt>
                <c:pt idx="10">
                  <c:v>4.6580000000000004</c:v>
                </c:pt>
                <c:pt idx="12">
                  <c:v>2.4860000000000002</c:v>
                </c:pt>
                <c:pt idx="14">
                  <c:v>4.7530000000000001</c:v>
                </c:pt>
                <c:pt idx="16">
                  <c:v>3.6850000000000001</c:v>
                </c:pt>
                <c:pt idx="18">
                  <c:v>4.8330000000000002</c:v>
                </c:pt>
                <c:pt idx="20">
                  <c:v>5.149</c:v>
                </c:pt>
                <c:pt idx="22">
                  <c:v>2.6549999999999998</c:v>
                </c:pt>
                <c:pt idx="24">
                  <c:v>2.2229999999999999</c:v>
                </c:pt>
                <c:pt idx="26">
                  <c:v>2.5760000000000001</c:v>
                </c:pt>
                <c:pt idx="28">
                  <c:v>2.048</c:v>
                </c:pt>
                <c:pt idx="30">
                  <c:v>2.0339999999999998</c:v>
                </c:pt>
                <c:pt idx="32">
                  <c:v>2.907</c:v>
                </c:pt>
                <c:pt idx="34">
                  <c:v>3.13</c:v>
                </c:pt>
                <c:pt idx="36">
                  <c:v>3.0960000000000001</c:v>
                </c:pt>
                <c:pt idx="38">
                  <c:v>3.8</c:v>
                </c:pt>
                <c:pt idx="40">
                  <c:v>2.4460000000000002</c:v>
                </c:pt>
                <c:pt idx="42">
                  <c:v>3.58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2C-4271-822E-D6F10F52E933}"/>
            </c:ext>
          </c:extLst>
        </c:ser>
        <c:ser>
          <c:idx val="1"/>
          <c:order val="1"/>
          <c:tx>
            <c:v>B</c:v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'1-2'!$E$8:$E$51</c:f>
              <c:strCache>
                <c:ptCount val="43"/>
                <c:pt idx="0">
                  <c:v>Ana</c:v>
                </c:pt>
                <c:pt idx="2">
                  <c:v>Alex</c:v>
                </c:pt>
                <c:pt idx="4">
                  <c:v>Francisco</c:v>
                </c:pt>
                <c:pt idx="6">
                  <c:v>Ricardo</c:v>
                </c:pt>
                <c:pt idx="8">
                  <c:v>Paula</c:v>
                </c:pt>
                <c:pt idx="10">
                  <c:v>Catarina</c:v>
                </c:pt>
                <c:pt idx="12">
                  <c:v>Elisa</c:v>
                </c:pt>
                <c:pt idx="14">
                  <c:v>Duarte</c:v>
                </c:pt>
                <c:pt idx="16">
                  <c:v>Diogo</c:v>
                </c:pt>
                <c:pt idx="18">
                  <c:v>Paula R</c:v>
                </c:pt>
                <c:pt idx="20">
                  <c:v>Vasco</c:v>
                </c:pt>
                <c:pt idx="22">
                  <c:v>Henrique</c:v>
                </c:pt>
                <c:pt idx="24">
                  <c:v>Morais</c:v>
                </c:pt>
                <c:pt idx="26">
                  <c:v>Filipe</c:v>
                </c:pt>
                <c:pt idx="28">
                  <c:v>Putopl</c:v>
                </c:pt>
                <c:pt idx="30">
                  <c:v>João</c:v>
                </c:pt>
                <c:pt idx="32">
                  <c:v>Miguel</c:v>
                </c:pt>
                <c:pt idx="34">
                  <c:v>Maciel</c:v>
                </c:pt>
                <c:pt idx="36">
                  <c:v>F Martins</c:v>
                </c:pt>
                <c:pt idx="38">
                  <c:v>Martim</c:v>
                </c:pt>
                <c:pt idx="40">
                  <c:v>Marinho</c:v>
                </c:pt>
                <c:pt idx="42">
                  <c:v>Francisco</c:v>
                </c:pt>
              </c:strCache>
            </c:strRef>
          </c:cat>
          <c:val>
            <c:numRef>
              <c:f>'1-2'!$G$8:$G$51</c:f>
              <c:numCache>
                <c:formatCode>General</c:formatCode>
                <c:ptCount val="44"/>
                <c:pt idx="0">
                  <c:v>3.2709999999999999</c:v>
                </c:pt>
                <c:pt idx="2">
                  <c:v>2.2440000000000002</c:v>
                </c:pt>
                <c:pt idx="4">
                  <c:v>2.105</c:v>
                </c:pt>
                <c:pt idx="6">
                  <c:v>2.6970000000000001</c:v>
                </c:pt>
                <c:pt idx="8">
                  <c:v>4.22</c:v>
                </c:pt>
                <c:pt idx="10">
                  <c:v>2.2589999999999999</c:v>
                </c:pt>
                <c:pt idx="12">
                  <c:v>2.581</c:v>
                </c:pt>
                <c:pt idx="14">
                  <c:v>5.7770000000000001</c:v>
                </c:pt>
                <c:pt idx="16">
                  <c:v>2.927</c:v>
                </c:pt>
                <c:pt idx="18">
                  <c:v>4.8339999999999996</c:v>
                </c:pt>
                <c:pt idx="20">
                  <c:v>4.9950000000000001</c:v>
                </c:pt>
                <c:pt idx="22">
                  <c:v>3.0790000000000002</c:v>
                </c:pt>
                <c:pt idx="24">
                  <c:v>4.1609999999999996</c:v>
                </c:pt>
                <c:pt idx="26">
                  <c:v>2.7530000000000001</c:v>
                </c:pt>
                <c:pt idx="28">
                  <c:v>3.294</c:v>
                </c:pt>
                <c:pt idx="30">
                  <c:v>2.363</c:v>
                </c:pt>
                <c:pt idx="32">
                  <c:v>3.5089999999999999</c:v>
                </c:pt>
                <c:pt idx="34">
                  <c:v>2.9409999999999998</c:v>
                </c:pt>
                <c:pt idx="36">
                  <c:v>3.7240000000000002</c:v>
                </c:pt>
                <c:pt idx="38">
                  <c:v>4.1070000000000002</c:v>
                </c:pt>
                <c:pt idx="40">
                  <c:v>3.976</c:v>
                </c:pt>
                <c:pt idx="42">
                  <c:v>2.91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B2C-4271-822E-D6F10F52E9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495371791"/>
        <c:axId val="495390511"/>
      </c:barChart>
      <c:catAx>
        <c:axId val="4953717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495390511"/>
        <c:crosses val="autoZero"/>
        <c:auto val="1"/>
        <c:lblAlgn val="ctr"/>
        <c:lblOffset val="100"/>
        <c:noMultiLvlLbl val="0"/>
      </c:catAx>
      <c:valAx>
        <c:axId val="4953905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495371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PT"/>
              <a:t>Intervalo de confiança e objetivo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Min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'1-2'!$F$63:$G$63</c:f>
              <c:numCache>
                <c:formatCode>General</c:formatCode>
                <c:ptCount val="2"/>
                <c:pt idx="0">
                  <c:v>2.7586755267657477</c:v>
                </c:pt>
                <c:pt idx="1">
                  <c:v>2.9615123075221792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95-4BF9-AFAD-5A23958C4503}"/>
            </c:ext>
          </c:extLst>
        </c:ser>
        <c:ser>
          <c:idx val="1"/>
          <c:order val="1"/>
          <c:tx>
            <c:v>Max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'1-2'!$F$64:$G$64</c:f>
              <c:numCache>
                <c:formatCode>General</c:formatCode>
                <c:ptCount val="2"/>
                <c:pt idx="0">
                  <c:v>3.6485062914160702</c:v>
                </c:pt>
                <c:pt idx="1">
                  <c:v>3.8318513288414566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95-4BF9-AFAD-5A23958C4503}"/>
            </c:ext>
          </c:extLst>
        </c:ser>
        <c:ser>
          <c:idx val="2"/>
          <c:order val="2"/>
          <c:tx>
            <c:v>Objetivo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'1-2'!$F$65:$G$65</c:f>
              <c:numCache>
                <c:formatCode>General</c:formatCode>
                <c:ptCount val="2"/>
                <c:pt idx="0">
                  <c:v>2.5569999999999999</c:v>
                </c:pt>
                <c:pt idx="1">
                  <c:v>2.5569999999999999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E95-4BF9-AFAD-5A23958C45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8327488"/>
        <c:axId val="2018316448"/>
      </c:lineChart>
      <c:catAx>
        <c:axId val="2018327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18316448"/>
        <c:crosses val="autoZero"/>
        <c:auto val="1"/>
        <c:lblAlgn val="ctr"/>
        <c:lblOffset val="100"/>
        <c:tickLblSkip val="1"/>
        <c:noMultiLvlLbl val="0"/>
      </c:catAx>
      <c:valAx>
        <c:axId val="2018316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18327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pt-PT"/>
              <a:t>Comparação do tempo AB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A</c:v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'1-3'!$E$8:$E$51</c:f>
              <c:strCache>
                <c:ptCount val="43"/>
                <c:pt idx="0">
                  <c:v>Ana</c:v>
                </c:pt>
                <c:pt idx="2">
                  <c:v>Alex</c:v>
                </c:pt>
                <c:pt idx="4">
                  <c:v>Francisco</c:v>
                </c:pt>
                <c:pt idx="6">
                  <c:v>Ricardo</c:v>
                </c:pt>
                <c:pt idx="8">
                  <c:v>Paula</c:v>
                </c:pt>
                <c:pt idx="10">
                  <c:v>Catarina</c:v>
                </c:pt>
                <c:pt idx="12">
                  <c:v>Elisa</c:v>
                </c:pt>
                <c:pt idx="14">
                  <c:v>Duarte</c:v>
                </c:pt>
                <c:pt idx="16">
                  <c:v>Diogo</c:v>
                </c:pt>
                <c:pt idx="18">
                  <c:v>Paula R</c:v>
                </c:pt>
                <c:pt idx="20">
                  <c:v>Vasco</c:v>
                </c:pt>
                <c:pt idx="22">
                  <c:v>Henrique</c:v>
                </c:pt>
                <c:pt idx="24">
                  <c:v>Morais</c:v>
                </c:pt>
                <c:pt idx="26">
                  <c:v>Filipe</c:v>
                </c:pt>
                <c:pt idx="28">
                  <c:v>Putopl</c:v>
                </c:pt>
                <c:pt idx="30">
                  <c:v>João</c:v>
                </c:pt>
                <c:pt idx="32">
                  <c:v>Miguel</c:v>
                </c:pt>
                <c:pt idx="34">
                  <c:v>Maciel</c:v>
                </c:pt>
                <c:pt idx="36">
                  <c:v>F Martins</c:v>
                </c:pt>
                <c:pt idx="38">
                  <c:v>Martim</c:v>
                </c:pt>
                <c:pt idx="40">
                  <c:v>Marinho</c:v>
                </c:pt>
                <c:pt idx="42">
                  <c:v>Francisco</c:v>
                </c:pt>
              </c:strCache>
            </c:strRef>
          </c:cat>
          <c:val>
            <c:numRef>
              <c:f>'1-3'!$F$8:$F$51</c:f>
              <c:numCache>
                <c:formatCode>General</c:formatCode>
                <c:ptCount val="44"/>
                <c:pt idx="0">
                  <c:v>2.0750000000000002</c:v>
                </c:pt>
                <c:pt idx="2">
                  <c:v>2.9929999999999999</c:v>
                </c:pt>
                <c:pt idx="4">
                  <c:v>2.4990000000000001</c:v>
                </c:pt>
                <c:pt idx="6">
                  <c:v>2.4279999999999999</c:v>
                </c:pt>
                <c:pt idx="8">
                  <c:v>4.4249999999999998</c:v>
                </c:pt>
                <c:pt idx="10">
                  <c:v>4.6580000000000004</c:v>
                </c:pt>
                <c:pt idx="12">
                  <c:v>2.4860000000000002</c:v>
                </c:pt>
                <c:pt idx="14">
                  <c:v>4.7530000000000001</c:v>
                </c:pt>
                <c:pt idx="16">
                  <c:v>3.6850000000000001</c:v>
                </c:pt>
                <c:pt idx="18">
                  <c:v>4.8330000000000002</c:v>
                </c:pt>
                <c:pt idx="20">
                  <c:v>5.149</c:v>
                </c:pt>
                <c:pt idx="22">
                  <c:v>2.6549999999999998</c:v>
                </c:pt>
                <c:pt idx="24">
                  <c:v>2.2229999999999999</c:v>
                </c:pt>
                <c:pt idx="26">
                  <c:v>2.5760000000000001</c:v>
                </c:pt>
                <c:pt idx="28">
                  <c:v>2.048</c:v>
                </c:pt>
                <c:pt idx="30">
                  <c:v>2.0339999999999998</c:v>
                </c:pt>
                <c:pt idx="32">
                  <c:v>2.907</c:v>
                </c:pt>
                <c:pt idx="34">
                  <c:v>3.13</c:v>
                </c:pt>
                <c:pt idx="36">
                  <c:v>3.0960000000000001</c:v>
                </c:pt>
                <c:pt idx="38">
                  <c:v>3.8</c:v>
                </c:pt>
                <c:pt idx="40">
                  <c:v>2.4460000000000002</c:v>
                </c:pt>
                <c:pt idx="42">
                  <c:v>3.58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77-4532-9746-8CA79D6B75E3}"/>
            </c:ext>
          </c:extLst>
        </c:ser>
        <c:ser>
          <c:idx val="1"/>
          <c:order val="1"/>
          <c:tx>
            <c:v>B</c:v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'1-3'!$E$8:$E$51</c:f>
              <c:strCache>
                <c:ptCount val="43"/>
                <c:pt idx="0">
                  <c:v>Ana</c:v>
                </c:pt>
                <c:pt idx="2">
                  <c:v>Alex</c:v>
                </c:pt>
                <c:pt idx="4">
                  <c:v>Francisco</c:v>
                </c:pt>
                <c:pt idx="6">
                  <c:v>Ricardo</c:v>
                </c:pt>
                <c:pt idx="8">
                  <c:v>Paula</c:v>
                </c:pt>
                <c:pt idx="10">
                  <c:v>Catarina</c:v>
                </c:pt>
                <c:pt idx="12">
                  <c:v>Elisa</c:v>
                </c:pt>
                <c:pt idx="14">
                  <c:v>Duarte</c:v>
                </c:pt>
                <c:pt idx="16">
                  <c:v>Diogo</c:v>
                </c:pt>
                <c:pt idx="18">
                  <c:v>Paula R</c:v>
                </c:pt>
                <c:pt idx="20">
                  <c:v>Vasco</c:v>
                </c:pt>
                <c:pt idx="22">
                  <c:v>Henrique</c:v>
                </c:pt>
                <c:pt idx="24">
                  <c:v>Morais</c:v>
                </c:pt>
                <c:pt idx="26">
                  <c:v>Filipe</c:v>
                </c:pt>
                <c:pt idx="28">
                  <c:v>Putopl</c:v>
                </c:pt>
                <c:pt idx="30">
                  <c:v>João</c:v>
                </c:pt>
                <c:pt idx="32">
                  <c:v>Miguel</c:v>
                </c:pt>
                <c:pt idx="34">
                  <c:v>Maciel</c:v>
                </c:pt>
                <c:pt idx="36">
                  <c:v>F Martins</c:v>
                </c:pt>
                <c:pt idx="38">
                  <c:v>Martim</c:v>
                </c:pt>
                <c:pt idx="40">
                  <c:v>Marinho</c:v>
                </c:pt>
                <c:pt idx="42">
                  <c:v>Francisco</c:v>
                </c:pt>
              </c:strCache>
            </c:strRef>
          </c:cat>
          <c:val>
            <c:numRef>
              <c:f>'1-3'!$G$8:$G$51</c:f>
              <c:numCache>
                <c:formatCode>General</c:formatCode>
                <c:ptCount val="44"/>
                <c:pt idx="0">
                  <c:v>1.9059999999999999</c:v>
                </c:pt>
                <c:pt idx="2">
                  <c:v>2.0459999999999998</c:v>
                </c:pt>
                <c:pt idx="4">
                  <c:v>2.1429999999999998</c:v>
                </c:pt>
                <c:pt idx="6">
                  <c:v>2.2959999999999998</c:v>
                </c:pt>
                <c:pt idx="8">
                  <c:v>3.1850000000000001</c:v>
                </c:pt>
                <c:pt idx="10">
                  <c:v>1.958</c:v>
                </c:pt>
                <c:pt idx="12">
                  <c:v>1.754</c:v>
                </c:pt>
                <c:pt idx="14">
                  <c:v>2.923</c:v>
                </c:pt>
                <c:pt idx="16">
                  <c:v>1.8879999999999999</c:v>
                </c:pt>
                <c:pt idx="18">
                  <c:v>2.927</c:v>
                </c:pt>
                <c:pt idx="20">
                  <c:v>3.3250000000000002</c:v>
                </c:pt>
                <c:pt idx="22">
                  <c:v>3.16</c:v>
                </c:pt>
                <c:pt idx="24">
                  <c:v>1.6519999999999999</c:v>
                </c:pt>
                <c:pt idx="26">
                  <c:v>2.448</c:v>
                </c:pt>
                <c:pt idx="28">
                  <c:v>2.0470000000000002</c:v>
                </c:pt>
                <c:pt idx="30">
                  <c:v>2.0569999999999999</c:v>
                </c:pt>
                <c:pt idx="32">
                  <c:v>2.1179999999999999</c:v>
                </c:pt>
                <c:pt idx="34">
                  <c:v>2.234</c:v>
                </c:pt>
                <c:pt idx="36">
                  <c:v>2.2839999999999998</c:v>
                </c:pt>
                <c:pt idx="38">
                  <c:v>2.5859999999999999</c:v>
                </c:pt>
                <c:pt idx="40">
                  <c:v>2.036</c:v>
                </c:pt>
                <c:pt idx="42">
                  <c:v>2.319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777-4532-9746-8CA79D6B75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495371791"/>
        <c:axId val="495390511"/>
      </c:barChart>
      <c:catAx>
        <c:axId val="4953717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495390511"/>
        <c:crosses val="autoZero"/>
        <c:auto val="1"/>
        <c:lblAlgn val="ctr"/>
        <c:lblOffset val="100"/>
        <c:noMultiLvlLbl val="0"/>
      </c:catAx>
      <c:valAx>
        <c:axId val="4953905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495371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PT"/>
              <a:t>Intervalo de confiança e objetivo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Min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'1-3'!$F$63:$G$63</c:f>
              <c:numCache>
                <c:formatCode>General</c:formatCode>
                <c:ptCount val="2"/>
                <c:pt idx="0">
                  <c:v>2.7586755267657477</c:v>
                </c:pt>
                <c:pt idx="1">
                  <c:v>2.1049986314421116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68-4058-87B0-80078CD87677}"/>
            </c:ext>
          </c:extLst>
        </c:ser>
        <c:ser>
          <c:idx val="1"/>
          <c:order val="1"/>
          <c:tx>
            <c:v>Max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'1-3'!$F$64:$G$64</c:f>
              <c:numCache>
                <c:formatCode>General</c:formatCode>
                <c:ptCount val="2"/>
                <c:pt idx="0">
                  <c:v>3.6485062914160702</c:v>
                </c:pt>
                <c:pt idx="1">
                  <c:v>2.5579104594669793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68-4058-87B0-80078CD87677}"/>
            </c:ext>
          </c:extLst>
        </c:ser>
        <c:ser>
          <c:idx val="2"/>
          <c:order val="2"/>
          <c:tx>
            <c:v>Objetivo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'1-3'!$F$65:$G$65</c:f>
              <c:numCache>
                <c:formatCode>General</c:formatCode>
                <c:ptCount val="2"/>
                <c:pt idx="0">
                  <c:v>2.5569999999999999</c:v>
                </c:pt>
                <c:pt idx="1">
                  <c:v>2.5569999999999999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068-4058-87B0-80078CD876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8327488"/>
        <c:axId val="2018316448"/>
      </c:lineChart>
      <c:catAx>
        <c:axId val="2018327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18316448"/>
        <c:crosses val="autoZero"/>
        <c:auto val="1"/>
        <c:lblAlgn val="ctr"/>
        <c:lblOffset val="100"/>
        <c:tickLblSkip val="1"/>
        <c:noMultiLvlLbl val="0"/>
      </c:catAx>
      <c:valAx>
        <c:axId val="2018316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18327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_xlchart.v1.2</cx:f>
      </cx:numDim>
    </cx:data>
    <cx:data id="1">
      <cx:numDim type="val">
        <cx:f>_xlchart.v1.4</cx:f>
      </cx:numDim>
    </cx:data>
  </cx:chartData>
  <cx:chart>
    <cx:title pos="t" align="ctr" overlay="0">
      <cx:tx>
        <cx:txData>
          <cx:v>Teste AB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pt-PT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Aptos Narrow" panose="02110004020202020204"/>
            </a:rPr>
            <a:t>Teste AB</a:t>
          </a:r>
        </a:p>
      </cx:txPr>
    </cx:title>
    <cx:plotArea>
      <cx:plotAreaRegion>
        <cx:series layoutId="boxWhisker" uniqueId="{7355FAB3-BABD-4BED-B3B8-B36DD530A522}" formatIdx="0">
          <cx:tx>
            <cx:txData>
              <cx:f>_xlchart.v1.1</cx:f>
              <cx:v>A</cx:v>
            </cx:txData>
          </cx:tx>
          <cx:spPr>
            <a:ln>
              <a:solidFill>
                <a:schemeClr val="accent1">
                  <a:lumMod val="60000"/>
                  <a:lumOff val="40000"/>
                </a:schemeClr>
              </a:solidFill>
            </a:ln>
          </cx:spPr>
          <cx:dataId val="0"/>
          <cx:layoutPr>
            <cx:visibility nonoutliers="1"/>
            <cx:statistics quartileMethod="exclusive"/>
          </cx:layoutPr>
        </cx:series>
        <cx:series layoutId="boxWhisker" uniqueId="{CBC4ADFE-7879-4356-B78F-FE06E9C1BB31}" formatIdx="1">
          <cx:tx>
            <cx:txData>
              <cx:f>_xlchart.v1.3</cx:f>
              <cx:v>B</cx:v>
            </cx:txData>
          </cx:tx>
          <cx:spPr>
            <a:ln>
              <a:solidFill>
                <a:schemeClr val="accent2">
                  <a:lumMod val="60000"/>
                  <a:lumOff val="40000"/>
                </a:schemeClr>
              </a:solidFill>
            </a:ln>
          </cx:spPr>
          <cx:dataId val="1"/>
          <cx:layoutPr>
            <cx:visibility nonoutliers="1"/>
            <cx:statistics quartileMethod="exclusive"/>
          </cx:layoutPr>
        </cx:series>
      </cx:plotAreaRegion>
      <cx:axis id="0" hidden="1">
        <cx:catScaling gapWidth="1"/>
        <cx:tickLabels/>
      </cx:axis>
      <cx:axis id="1">
        <cx:valScaling/>
        <cx:title>
          <cx:tx>
            <cx:txData>
              <cx:v>Tempo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/>
              </a:pPr>
              <a:r>
                <a:rPr lang="pt-PT" sz="9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Aptos Narrow" panose="02110004020202020204"/>
                </a:rPr>
                <a:t>Tempo</a:t>
              </a:r>
            </a:p>
          </cx:txPr>
        </cx:title>
        <cx:majorGridlines/>
        <cx:tickLabels/>
      </cx:axis>
    </cx:plotArea>
    <cx:legend pos="b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 sz="1400"/>
          </a:pPr>
          <a:endParaRPr lang="pt-PT" sz="140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Aptos Narrow" panose="02110004020202020204"/>
          </a:endParaRPr>
        </a:p>
      </cx:txPr>
    </cx:legend>
  </cx:chart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_xlchart.v1.6</cx:f>
      </cx:numDim>
    </cx:data>
  </cx:chartData>
  <cx:chart>
    <cx:title pos="t" align="ctr" overlay="0">
      <cx:tx>
        <cx:txData>
          <cx:v>Base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pt-PT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Aptos Narrow" panose="02110004020202020204"/>
            </a:rPr>
            <a:t>Base</a:t>
          </a:r>
        </a:p>
      </cx:txPr>
    </cx:title>
    <cx:plotArea>
      <cx:plotAreaRegion>
        <cx:series layoutId="boxWhisker" uniqueId="{EE46DA42-6F7A-4404-AD51-0945A5E3FC7E}">
          <cx:tx>
            <cx:txData>
              <cx:f>_xlchart.v1.5</cx:f>
              <cx:v>base</cx:v>
            </cx:txData>
          </cx:tx>
          <cx:spPr>
            <a:solidFill>
              <a:schemeClr val="accent6">
                <a:lumMod val="75000"/>
              </a:schemeClr>
            </a:solidFill>
            <a:ln>
              <a:solidFill>
                <a:schemeClr val="accent6">
                  <a:lumMod val="40000"/>
                  <a:lumOff val="60000"/>
                </a:schemeClr>
              </a:solidFill>
            </a:ln>
          </cx:spPr>
          <cx:dataId val="0"/>
          <cx:layoutPr>
            <cx:visibility meanLine="0" nonoutliers="0" outliers="1"/>
            <cx:statistics quartileMethod="exclusive"/>
          </cx:layoutPr>
        </cx:series>
      </cx:plotAreaRegion>
      <cx:axis id="0" hidden="1">
        <cx:catScaling gapWidth="1"/>
        <cx:tickLabels/>
      </cx:axis>
      <cx:axis id="1">
        <cx:valScaling/>
        <cx:title>
          <cx:tx>
            <cx:txData>
              <cx:v>Tempo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/>
              </a:pPr>
              <a:r>
                <a:rPr lang="pt-PT" sz="9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Aptos Narrow" panose="02110004020202020204"/>
                </a:rPr>
                <a:t>Tempo</a:t>
              </a:r>
            </a:p>
          </cx:txPr>
        </cx:title>
        <cx:majorGridlines/>
        <cx:tickLabels/>
      </cx:axis>
    </cx:plotArea>
    <cx:legend pos="b" align="ctr" overlay="0"/>
  </cx:chart>
  <cx:spPr>
    <a:ln>
      <a:solidFill>
        <a:schemeClr val="bg2">
          <a:lumMod val="90000"/>
        </a:schemeClr>
      </a:solidFill>
    </a:ln>
  </cx:spPr>
</cx:chartSpace>
</file>

<file path=xl/charts/chartEx3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_xlchart.v1.7</cx:f>
      </cx:numDim>
    </cx:data>
  </cx:chartData>
  <cx:chart>
    <cx:title pos="t" align="ctr" overlay="0">
      <cx:tx>
        <cx:txData>
          <cx:v>Distribuição de A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pt-PT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Aptos Narrow" panose="02110004020202020204"/>
            </a:rPr>
            <a:t>Distribuição de A</a:t>
          </a:r>
        </a:p>
      </cx:txPr>
    </cx:title>
    <cx:plotArea>
      <cx:plotAreaRegion>
        <cx:series layoutId="clusteredColumn" uniqueId="{F9404C89-93CD-47AD-97E0-799FFC69FC1E}">
          <cx:dataId val="0"/>
          <cx:layoutPr>
            <cx:binning intervalClosed="r">
              <cx:binCount val="5"/>
            </cx:binning>
          </cx:layoutPr>
        </cx:series>
      </cx:plotAreaRegion>
      <cx:axis id="0">
        <cx:catScaling gapWidth="0"/>
        <cx:tickLabels/>
      </cx:axis>
      <cx:axis id="1">
        <cx:valScaling/>
        <cx:majorGridlines/>
        <cx:tickLabels/>
      </cx:axis>
    </cx:plotArea>
  </cx:chart>
</cx:chartSpace>
</file>

<file path=xl/charts/chartEx4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_xlchart.v1.0</cx:f>
      </cx:numDim>
    </cx:data>
  </cx:chartData>
  <cx:chart>
    <cx:title pos="t" align="ctr" overlay="0">
      <cx:tx>
        <cx:txData>
          <cx:v>Distribuição de B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pt-PT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Aptos Narrow" panose="02110004020202020204"/>
            </a:rPr>
            <a:t>Distribuição de B</a:t>
          </a:r>
        </a:p>
      </cx:txPr>
    </cx:title>
    <cx:plotArea>
      <cx:plotAreaRegion>
        <cx:series layoutId="clusteredColumn" uniqueId="{5AD0EB01-482B-4F71-BDA3-9751E5B13EE5}">
          <cx:spPr>
            <a:solidFill>
              <a:schemeClr val="accent2"/>
            </a:solidFill>
          </cx:spPr>
          <cx:dataId val="0"/>
          <cx:layoutPr>
            <cx:binning intervalClosed="r">
              <cx:binCount val="5"/>
            </cx:binning>
          </cx:layoutPr>
        </cx:series>
      </cx:plotAreaRegion>
      <cx:axis id="0">
        <cx:catScaling gapWidth="0"/>
        <cx:tickLabels/>
      </cx:axis>
      <cx:axis id="1">
        <cx:valScaling/>
        <cx:majorGridlines/>
        <cx:tickLabels/>
      </cx:axis>
    </cx:plotArea>
  </cx:chart>
</cx:chartSpace>
</file>

<file path=xl/charts/chartEx5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_xlchart.v1.11</cx:f>
      </cx:numDim>
    </cx:data>
    <cx:data id="1">
      <cx:numDim type="val">
        <cx:f>_xlchart.v1.13</cx:f>
      </cx:numDim>
    </cx:data>
  </cx:chartData>
  <cx:chart>
    <cx:title pos="t" align="ctr" overlay="0">
      <cx:tx>
        <cx:txData>
          <cx:v>Teste AB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pt-PT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Aptos Narrow" panose="02110004020202020204"/>
            </a:rPr>
            <a:t>Teste AB</a:t>
          </a:r>
        </a:p>
      </cx:txPr>
    </cx:title>
    <cx:plotArea>
      <cx:plotAreaRegion>
        <cx:series layoutId="boxWhisker" uniqueId="{7355FAB3-BABD-4BED-B3B8-B36DD530A522}" formatIdx="0">
          <cx:tx>
            <cx:txData>
              <cx:f>_xlchart.v1.10</cx:f>
              <cx:v>A</cx:v>
            </cx:txData>
          </cx:tx>
          <cx:spPr>
            <a:ln>
              <a:solidFill>
                <a:schemeClr val="accent1">
                  <a:lumMod val="60000"/>
                  <a:lumOff val="40000"/>
                </a:schemeClr>
              </a:solidFill>
            </a:ln>
          </cx:spPr>
          <cx:dataId val="0"/>
          <cx:layoutPr>
            <cx:visibility nonoutliers="1"/>
            <cx:statistics quartileMethod="exclusive"/>
          </cx:layoutPr>
        </cx:series>
        <cx:series layoutId="boxWhisker" uniqueId="{CBC4ADFE-7879-4356-B78F-FE06E9C1BB31}" formatIdx="1">
          <cx:tx>
            <cx:txData>
              <cx:f>_xlchart.v1.12</cx:f>
              <cx:v>B</cx:v>
            </cx:txData>
          </cx:tx>
          <cx:spPr>
            <a:ln>
              <a:solidFill>
                <a:schemeClr val="accent2">
                  <a:lumMod val="60000"/>
                  <a:lumOff val="40000"/>
                </a:schemeClr>
              </a:solidFill>
            </a:ln>
          </cx:spPr>
          <cx:dataId val="1"/>
          <cx:layoutPr>
            <cx:visibility nonoutliers="1"/>
            <cx:statistics quartileMethod="exclusive"/>
          </cx:layoutPr>
        </cx:series>
      </cx:plotAreaRegion>
      <cx:axis id="0" hidden="1">
        <cx:catScaling gapWidth="1"/>
        <cx:tickLabels/>
      </cx:axis>
      <cx:axis id="1">
        <cx:valScaling/>
        <cx:title>
          <cx:tx>
            <cx:txData>
              <cx:v>Tempo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/>
              </a:pPr>
              <a:r>
                <a:rPr lang="pt-PT" sz="9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Aptos Narrow" panose="02110004020202020204"/>
                </a:rPr>
                <a:t>Tempo</a:t>
              </a:r>
            </a:p>
          </cx:txPr>
        </cx:title>
        <cx:majorGridlines/>
        <cx:tickLabels/>
      </cx:axis>
    </cx:plotArea>
    <cx:legend pos="b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 sz="1400"/>
          </a:pPr>
          <a:endParaRPr lang="pt-PT" sz="140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Aptos Narrow" panose="02110004020202020204"/>
          </a:endParaRPr>
        </a:p>
      </cx:txPr>
    </cx:legend>
  </cx:chart>
</cx:chartSpace>
</file>

<file path=xl/charts/chartEx6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_xlchart.v1.9</cx:f>
      </cx:numDim>
    </cx:data>
  </cx:chartData>
  <cx:chart>
    <cx:title pos="t" align="ctr" overlay="0">
      <cx:tx>
        <cx:txData>
          <cx:v>Base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pt-PT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Aptos Narrow" panose="02110004020202020204"/>
            </a:rPr>
            <a:t>Base</a:t>
          </a:r>
        </a:p>
      </cx:txPr>
    </cx:title>
    <cx:plotArea>
      <cx:plotAreaRegion>
        <cx:series layoutId="boxWhisker" uniqueId="{EE46DA42-6F7A-4404-AD51-0945A5E3FC7E}">
          <cx:tx>
            <cx:txData>
              <cx:f>_xlchart.v1.8</cx:f>
              <cx:v>base</cx:v>
            </cx:txData>
          </cx:tx>
          <cx:spPr>
            <a:solidFill>
              <a:schemeClr val="accent6">
                <a:lumMod val="75000"/>
              </a:schemeClr>
            </a:solidFill>
            <a:ln>
              <a:solidFill>
                <a:schemeClr val="accent6">
                  <a:lumMod val="40000"/>
                  <a:lumOff val="60000"/>
                </a:schemeClr>
              </a:solidFill>
            </a:ln>
          </cx:spPr>
          <cx:dataId val="0"/>
          <cx:layoutPr>
            <cx:visibility meanLine="0" nonoutliers="0" outliers="1"/>
            <cx:statistics quartileMethod="exclusive"/>
          </cx:layoutPr>
        </cx:series>
      </cx:plotAreaRegion>
      <cx:axis id="0" hidden="1">
        <cx:catScaling gapWidth="1"/>
        <cx:tickLabels/>
      </cx:axis>
      <cx:axis id="1">
        <cx:valScaling/>
        <cx:title>
          <cx:tx>
            <cx:txData>
              <cx:v>Tempo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/>
              </a:pPr>
              <a:r>
                <a:rPr lang="pt-PT" sz="9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Aptos Narrow" panose="02110004020202020204"/>
                </a:rPr>
                <a:t>Tempo</a:t>
              </a:r>
            </a:p>
          </cx:txPr>
        </cx:title>
        <cx:majorGridlines/>
        <cx:tickLabels/>
      </cx:axis>
    </cx:plotArea>
    <cx:legend pos="b" align="ctr" overlay="0"/>
  </cx:chart>
  <cx:spPr>
    <a:ln>
      <a:solidFill>
        <a:schemeClr val="bg2">
          <a:lumMod val="90000"/>
        </a:schemeClr>
      </a:solidFill>
    </a:ln>
  </cx:spPr>
</cx:chartSpace>
</file>

<file path=xl/charts/chartEx7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_xlchart.v1.14</cx:f>
      </cx:numDim>
    </cx:data>
  </cx:chartData>
  <cx:chart>
    <cx:title pos="t" align="ctr" overlay="0">
      <cx:tx>
        <cx:txData>
          <cx:v>Distribuição de A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pt-PT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Aptos Narrow" panose="02110004020202020204"/>
            </a:rPr>
            <a:t>Distribuição de A</a:t>
          </a:r>
        </a:p>
      </cx:txPr>
    </cx:title>
    <cx:plotArea>
      <cx:plotAreaRegion>
        <cx:series layoutId="clusteredColumn" uniqueId="{F9404C89-93CD-47AD-97E0-799FFC69FC1E}">
          <cx:dataId val="0"/>
          <cx:layoutPr>
            <cx:binning intervalClosed="r">
              <cx:binCount val="5"/>
            </cx:binning>
          </cx:layoutPr>
        </cx:series>
      </cx:plotAreaRegion>
      <cx:axis id="0">
        <cx:catScaling gapWidth="0"/>
        <cx:tickLabels/>
      </cx:axis>
      <cx:axis id="1">
        <cx:valScaling/>
        <cx:majorGridlines/>
        <cx:tickLabels/>
      </cx:axis>
    </cx:plotArea>
  </cx:chart>
</cx:chartSpace>
</file>

<file path=xl/charts/chartEx8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_xlchart.v1.15</cx:f>
      </cx:numDim>
    </cx:data>
  </cx:chartData>
  <cx:chart>
    <cx:title pos="t" align="ctr" overlay="0">
      <cx:tx>
        <cx:txData>
          <cx:v>Distribuição de B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pt-PT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Aptos Narrow" panose="02110004020202020204"/>
            </a:rPr>
            <a:t>Distribuição de B</a:t>
          </a:r>
        </a:p>
      </cx:txPr>
    </cx:title>
    <cx:plotArea>
      <cx:plotAreaRegion>
        <cx:series layoutId="clusteredColumn" uniqueId="{5AD0EB01-482B-4F71-BDA3-9751E5B13EE5}">
          <cx:spPr>
            <a:solidFill>
              <a:schemeClr val="accent2"/>
            </a:solidFill>
          </cx:spPr>
          <cx:dataId val="0"/>
          <cx:layoutPr>
            <cx:binning intervalClosed="r">
              <cx:binCount val="5"/>
            </cx:binning>
          </cx:layoutPr>
        </cx:series>
      </cx:plotAreaRegion>
      <cx:axis id="0">
        <cx:catScaling gapWidth="0"/>
        <cx:tickLabels/>
      </cx:axis>
      <cx:axis id="1">
        <cx:valScaling/>
        <cx:majorGridlines/>
        <cx:tickLabels/>
      </cx:axis>
    </cx:plotArea>
  </cx:chart>
</cx:chartSpace>
</file>

<file path=xl/charts/chartEx9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_xlchart.v1.17</cx:f>
      </cx:numDim>
    </cx:data>
    <cx:data id="1">
      <cx:numDim type="val">
        <cx:f>_xlchart.v1.19</cx:f>
      </cx:numDim>
    </cx:data>
  </cx:chartData>
  <cx:chart>
    <cx:title pos="t" align="ctr" overlay="0">
      <cx:tx>
        <cx:txData>
          <cx:v>Teste AB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pt-PT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Aptos Narrow" panose="02110004020202020204"/>
            </a:rPr>
            <a:t>Teste AB</a:t>
          </a:r>
        </a:p>
      </cx:txPr>
    </cx:title>
    <cx:plotArea>
      <cx:plotAreaRegion>
        <cx:series layoutId="boxWhisker" uniqueId="{7355FAB3-BABD-4BED-B3B8-B36DD530A522}" formatIdx="0">
          <cx:tx>
            <cx:txData>
              <cx:f>_xlchart.v1.16</cx:f>
              <cx:v>A</cx:v>
            </cx:txData>
          </cx:tx>
          <cx:spPr>
            <a:ln>
              <a:solidFill>
                <a:schemeClr val="accent1">
                  <a:lumMod val="60000"/>
                  <a:lumOff val="40000"/>
                </a:schemeClr>
              </a:solidFill>
            </a:ln>
          </cx:spPr>
          <cx:dataId val="0"/>
          <cx:layoutPr>
            <cx:visibility nonoutliers="1"/>
            <cx:statistics quartileMethod="exclusive"/>
          </cx:layoutPr>
        </cx:series>
        <cx:series layoutId="boxWhisker" uniqueId="{CBC4ADFE-7879-4356-B78F-FE06E9C1BB31}" formatIdx="1">
          <cx:tx>
            <cx:txData>
              <cx:f>_xlchart.v1.18</cx:f>
              <cx:v>B</cx:v>
            </cx:txData>
          </cx:tx>
          <cx:spPr>
            <a:ln>
              <a:solidFill>
                <a:schemeClr val="accent2">
                  <a:lumMod val="60000"/>
                  <a:lumOff val="40000"/>
                </a:schemeClr>
              </a:solidFill>
            </a:ln>
          </cx:spPr>
          <cx:dataId val="1"/>
          <cx:layoutPr>
            <cx:visibility nonoutliers="1"/>
            <cx:statistics quartileMethod="exclusive"/>
          </cx:layoutPr>
        </cx:series>
      </cx:plotAreaRegion>
      <cx:axis id="0" hidden="1">
        <cx:catScaling gapWidth="1"/>
        <cx:tickLabels/>
      </cx:axis>
      <cx:axis id="1">
        <cx:valScaling/>
        <cx:title>
          <cx:tx>
            <cx:txData>
              <cx:v>Tempo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/>
              </a:pPr>
              <a:r>
                <a:rPr lang="pt-PT" sz="9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Aptos Narrow" panose="02110004020202020204"/>
                </a:rPr>
                <a:t>Tempo</a:t>
              </a:r>
            </a:p>
          </cx:txPr>
        </cx:title>
        <cx:majorGridlines/>
        <cx:tickLabels/>
      </cx:axis>
    </cx:plotArea>
    <cx:legend pos="b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 sz="1400"/>
          </a:pPr>
          <a:endParaRPr lang="pt-PT" sz="140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Aptos Narrow" panose="02110004020202020204"/>
          </a:endParaRPr>
        </a:p>
      </cx:txPr>
    </cx:legend>
  </cx:chart>
</cx:chartSpace>
</file>

<file path=xl/charts/chartEx10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_xlchart.v1.22</cx:f>
      </cx:numDim>
    </cx:data>
  </cx:chartData>
  <cx:chart>
    <cx:title pos="t" align="ctr" overlay="0">
      <cx:tx>
        <cx:txData>
          <cx:v>Base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pt-PT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Aptos Narrow" panose="02110004020202020204"/>
            </a:rPr>
            <a:t>Base</a:t>
          </a:r>
        </a:p>
      </cx:txPr>
    </cx:title>
    <cx:plotArea>
      <cx:plotAreaRegion>
        <cx:series layoutId="boxWhisker" uniqueId="{EE46DA42-6F7A-4404-AD51-0945A5E3FC7E}">
          <cx:tx>
            <cx:txData>
              <cx:f>_xlchart.v1.21</cx:f>
              <cx:v>base</cx:v>
            </cx:txData>
          </cx:tx>
          <cx:spPr>
            <a:solidFill>
              <a:schemeClr val="accent6">
                <a:lumMod val="75000"/>
              </a:schemeClr>
            </a:solidFill>
            <a:ln>
              <a:solidFill>
                <a:schemeClr val="accent6">
                  <a:lumMod val="40000"/>
                  <a:lumOff val="60000"/>
                </a:schemeClr>
              </a:solidFill>
            </a:ln>
          </cx:spPr>
          <cx:dataId val="0"/>
          <cx:layoutPr>
            <cx:visibility meanLine="0" nonoutliers="0" outliers="1"/>
            <cx:statistics quartileMethod="exclusive"/>
          </cx:layoutPr>
        </cx:series>
      </cx:plotAreaRegion>
      <cx:axis id="0" hidden="1">
        <cx:catScaling gapWidth="1"/>
        <cx:tickLabels/>
      </cx:axis>
      <cx:axis id="1">
        <cx:valScaling/>
        <cx:title>
          <cx:tx>
            <cx:txData>
              <cx:v>Tempo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/>
              </a:pPr>
              <a:r>
                <a:rPr lang="pt-PT" sz="9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Aptos Narrow" panose="02110004020202020204"/>
                </a:rPr>
                <a:t>Tempo</a:t>
              </a:r>
            </a:p>
          </cx:txPr>
        </cx:title>
        <cx:majorGridlines/>
        <cx:tickLabels/>
      </cx:axis>
    </cx:plotArea>
    <cx:legend pos="b" align="ctr" overlay="0"/>
  </cx:chart>
  <cx:spPr>
    <a:ln>
      <a:solidFill>
        <a:schemeClr val="bg2">
          <a:lumMod val="90000"/>
        </a:schemeClr>
      </a:solidFill>
    </a:ln>
  </cx:spPr>
</cx:chartSpace>
</file>

<file path=xl/charts/chartEx1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_xlchart.v1.20</cx:f>
      </cx:numDim>
    </cx:data>
  </cx:chartData>
  <cx:chart>
    <cx:title pos="t" align="ctr" overlay="0">
      <cx:tx>
        <cx:txData>
          <cx:v>Distribuição de A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pt-PT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Aptos Narrow" panose="02110004020202020204"/>
            </a:rPr>
            <a:t>Distribuição de A</a:t>
          </a:r>
        </a:p>
      </cx:txPr>
    </cx:title>
    <cx:plotArea>
      <cx:plotAreaRegion>
        <cx:series layoutId="clusteredColumn" uniqueId="{F9404C89-93CD-47AD-97E0-799FFC69FC1E}">
          <cx:dataId val="0"/>
          <cx:layoutPr>
            <cx:binning intervalClosed="r">
              <cx:binCount val="5"/>
            </cx:binning>
          </cx:layoutPr>
        </cx:series>
      </cx:plotAreaRegion>
      <cx:axis id="0">
        <cx:catScaling gapWidth="0"/>
        <cx:tickLabels/>
      </cx:axis>
      <cx:axis id="1">
        <cx:valScaling/>
        <cx:majorGridlines/>
        <cx:tickLabels/>
      </cx:axis>
    </cx:plotArea>
  </cx:chart>
</cx:chartSpace>
</file>

<file path=xl/charts/chartEx1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_xlchart.v1.23</cx:f>
      </cx:numDim>
    </cx:data>
  </cx:chartData>
  <cx:chart>
    <cx:title pos="t" align="ctr" overlay="0">
      <cx:tx>
        <cx:txData>
          <cx:v>Distribuição de B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pt-PT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Aptos Narrow" panose="02110004020202020204"/>
            </a:rPr>
            <a:t>Distribuição de B</a:t>
          </a:r>
        </a:p>
      </cx:txPr>
    </cx:title>
    <cx:plotArea>
      <cx:plotAreaRegion>
        <cx:series layoutId="clusteredColumn" uniqueId="{5AD0EB01-482B-4F71-BDA3-9751E5B13EE5}">
          <cx:spPr>
            <a:solidFill>
              <a:schemeClr val="accent2"/>
            </a:solidFill>
          </cx:spPr>
          <cx:dataId val="0"/>
          <cx:layoutPr>
            <cx:binning intervalClosed="r">
              <cx:binCount val="5"/>
            </cx:binning>
          </cx:layoutPr>
        </cx:series>
      </cx:plotAreaRegion>
      <cx:axis id="0">
        <cx:catScaling gapWidth="0"/>
        <cx:tickLabels/>
      </cx:axis>
      <cx:axis id="1">
        <cx:valScaling/>
        <cx:majorGridlines/>
        <cx:tickLabels/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4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5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16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7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microsoft.com/office/2014/relationships/chartEx" Target="../charts/chartEx2.xml"/><Relationship Id="rId1" Type="http://schemas.microsoft.com/office/2014/relationships/chartEx" Target="../charts/chartEx1.xml"/><Relationship Id="rId6" Type="http://schemas.openxmlformats.org/officeDocument/2006/relationships/chart" Target="../charts/chart2.xml"/><Relationship Id="rId5" Type="http://schemas.microsoft.com/office/2014/relationships/chartEx" Target="../charts/chartEx4.xml"/><Relationship Id="rId4" Type="http://schemas.microsoft.com/office/2014/relationships/chartEx" Target="../charts/chartEx3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microsoft.com/office/2014/relationships/chartEx" Target="../charts/chartEx6.xml"/><Relationship Id="rId1" Type="http://schemas.microsoft.com/office/2014/relationships/chartEx" Target="../charts/chartEx5.xml"/><Relationship Id="rId6" Type="http://schemas.openxmlformats.org/officeDocument/2006/relationships/chart" Target="../charts/chart4.xml"/><Relationship Id="rId5" Type="http://schemas.microsoft.com/office/2014/relationships/chartEx" Target="../charts/chartEx8.xml"/><Relationship Id="rId4" Type="http://schemas.microsoft.com/office/2014/relationships/chartEx" Target="../charts/chartEx7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microsoft.com/office/2014/relationships/chartEx" Target="../charts/chartEx10.xml"/><Relationship Id="rId1" Type="http://schemas.microsoft.com/office/2014/relationships/chartEx" Target="../charts/chartEx9.xml"/><Relationship Id="rId6" Type="http://schemas.openxmlformats.org/officeDocument/2006/relationships/chart" Target="../charts/chart6.xml"/><Relationship Id="rId5" Type="http://schemas.microsoft.com/office/2014/relationships/chartEx" Target="../charts/chartEx12.xml"/><Relationship Id="rId4" Type="http://schemas.microsoft.com/office/2014/relationships/chartEx" Target="../charts/chartEx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605790</xdr:colOff>
      <xdr:row>5</xdr:row>
      <xdr:rowOff>2875</xdr:rowOff>
    </xdr:from>
    <xdr:to>
      <xdr:col>16</xdr:col>
      <xdr:colOff>0</xdr:colOff>
      <xdr:row>31</xdr:row>
      <xdr:rowOff>180109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10" name="Gráfico 9">
              <a:extLst>
                <a:ext uri="{FF2B5EF4-FFF2-40B4-BE49-F238E27FC236}">
                  <a16:creationId xmlns:a16="http://schemas.microsoft.com/office/drawing/2014/main" id="{C77BAE6C-BE54-01DE-268C-0B5AC2820CB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482590" y="932515"/>
              <a:ext cx="4271010" cy="495497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PT" sz="1100"/>
                <a:t>Este gráfico não está disponível na sua versão do Excel.
Editar esta forma ou guardar este livro num formato de ficheiro diferente irá indisponibilizar o gráfico de forma permanente.</a:t>
              </a:r>
            </a:p>
          </xdr:txBody>
        </xdr:sp>
      </mc:Fallback>
    </mc:AlternateContent>
    <xdr:clientData/>
  </xdr:twoCellAnchor>
  <xdr:twoCellAnchor>
    <xdr:from>
      <xdr:col>16</xdr:col>
      <xdr:colOff>201930</xdr:colOff>
      <xdr:row>4</xdr:row>
      <xdr:rowOff>186690</xdr:rowOff>
    </xdr:from>
    <xdr:to>
      <xdr:col>21</xdr:col>
      <xdr:colOff>0</xdr:colOff>
      <xdr:row>32</xdr:row>
      <xdr:rowOff>15240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12" name="Gráfico 11">
              <a:extLst>
                <a:ext uri="{FF2B5EF4-FFF2-40B4-BE49-F238E27FC236}">
                  <a16:creationId xmlns:a16="http://schemas.microsoft.com/office/drawing/2014/main" id="{8BD748DA-E2C9-4A62-98E7-7E87AA9DA17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955530" y="925830"/>
              <a:ext cx="2846070" cy="497967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PT" sz="1100"/>
                <a:t>Este gráfico não está disponível na sua versão do Excel.
Editar esta forma ou guardar este livro num formato de ficheiro diferente irá indisponibilizar o gráfico de forma permanente.</a:t>
              </a:r>
            </a:p>
          </xdr:txBody>
        </xdr:sp>
      </mc:Fallback>
    </mc:AlternateContent>
    <xdr:clientData/>
  </xdr:twoCellAnchor>
  <xdr:twoCellAnchor>
    <xdr:from>
      <xdr:col>9</xdr:col>
      <xdr:colOff>0</xdr:colOff>
      <xdr:row>34</xdr:row>
      <xdr:rowOff>7620</xdr:rowOff>
    </xdr:from>
    <xdr:to>
      <xdr:col>26</xdr:col>
      <xdr:colOff>7620</xdr:colOff>
      <xdr:row>51</xdr:row>
      <xdr:rowOff>7620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DC79B2E-90BE-E7FF-DA08-56AE14F1553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21</xdr:col>
      <xdr:colOff>192741</xdr:colOff>
      <xdr:row>4</xdr:row>
      <xdr:rowOff>188258</xdr:rowOff>
    </xdr:from>
    <xdr:to>
      <xdr:col>28</xdr:col>
      <xdr:colOff>497541</xdr:colOff>
      <xdr:row>18</xdr:row>
      <xdr:rowOff>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4" name="Gráfico 3">
              <a:extLst>
                <a:ext uri="{FF2B5EF4-FFF2-40B4-BE49-F238E27FC236}">
                  <a16:creationId xmlns:a16="http://schemas.microsoft.com/office/drawing/2014/main" id="{4A6E1B14-3362-18DC-6E86-C534F5A3A98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4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994341" y="927398"/>
              <a:ext cx="4572000" cy="239492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PT" sz="1100"/>
                <a:t>Este gráfico não está disponível na sua versão do Excel.
Editar esta forma ou guardar este livro num formato de ficheiro diferente irá indisponibilizar o gráfico de forma permanente.</a:t>
              </a:r>
            </a:p>
          </xdr:txBody>
        </xdr:sp>
      </mc:Fallback>
    </mc:AlternateContent>
    <xdr:clientData/>
  </xdr:twoCellAnchor>
  <xdr:twoCellAnchor>
    <xdr:from>
      <xdr:col>21</xdr:col>
      <xdr:colOff>174811</xdr:colOff>
      <xdr:row>19</xdr:row>
      <xdr:rowOff>8964</xdr:rowOff>
    </xdr:from>
    <xdr:to>
      <xdr:col>28</xdr:col>
      <xdr:colOff>479611</xdr:colOff>
      <xdr:row>32</xdr:row>
      <xdr:rowOff>17930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7" name="Gráfico 6">
              <a:extLst>
                <a:ext uri="{FF2B5EF4-FFF2-40B4-BE49-F238E27FC236}">
                  <a16:creationId xmlns:a16="http://schemas.microsoft.com/office/drawing/2014/main" id="{7E80B79A-DBD1-43CC-A6AE-2A5EDF50273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5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976411" y="3514164"/>
              <a:ext cx="4572000" cy="239402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PT" sz="1100"/>
                <a:t>Este gráfico não está disponível na sua versão do Excel.
Editar esta forma ou guardar este livro num formato de ficheiro diferente irá indisponibilizar o gráfico de forma permanente.</a:t>
              </a:r>
            </a:p>
          </xdr:txBody>
        </xdr:sp>
      </mc:Fallback>
    </mc:AlternateContent>
    <xdr:clientData/>
  </xdr:twoCellAnchor>
  <xdr:twoCellAnchor>
    <xdr:from>
      <xdr:col>9</xdr:col>
      <xdr:colOff>0</xdr:colOff>
      <xdr:row>52</xdr:row>
      <xdr:rowOff>695</xdr:rowOff>
    </xdr:from>
    <xdr:to>
      <xdr:col>16</xdr:col>
      <xdr:colOff>304800</xdr:colOff>
      <xdr:row>72</xdr:row>
      <xdr:rowOff>37630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EE57D7D7-B515-B873-E624-AA93174D089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605790</xdr:colOff>
      <xdr:row>5</xdr:row>
      <xdr:rowOff>2875</xdr:rowOff>
    </xdr:from>
    <xdr:to>
      <xdr:col>16</xdr:col>
      <xdr:colOff>0</xdr:colOff>
      <xdr:row>31</xdr:row>
      <xdr:rowOff>180109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Gráfico 1">
              <a:extLst>
                <a:ext uri="{FF2B5EF4-FFF2-40B4-BE49-F238E27FC236}">
                  <a16:creationId xmlns:a16="http://schemas.microsoft.com/office/drawing/2014/main" id="{D2CB1F8A-9A05-42CC-90B7-4EFCE2A7FD7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482590" y="932515"/>
              <a:ext cx="4271010" cy="495497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PT" sz="1100"/>
                <a:t>Este gráfico não está disponível na sua versão do Excel.
Editar esta forma ou guardar este livro num formato de ficheiro diferente irá indisponibilizar o gráfico de forma permanente.</a:t>
              </a:r>
            </a:p>
          </xdr:txBody>
        </xdr:sp>
      </mc:Fallback>
    </mc:AlternateContent>
    <xdr:clientData/>
  </xdr:twoCellAnchor>
  <xdr:twoCellAnchor>
    <xdr:from>
      <xdr:col>16</xdr:col>
      <xdr:colOff>201930</xdr:colOff>
      <xdr:row>4</xdr:row>
      <xdr:rowOff>186690</xdr:rowOff>
    </xdr:from>
    <xdr:to>
      <xdr:col>21</xdr:col>
      <xdr:colOff>0</xdr:colOff>
      <xdr:row>32</xdr:row>
      <xdr:rowOff>15240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Gráfico 2">
              <a:extLst>
                <a:ext uri="{FF2B5EF4-FFF2-40B4-BE49-F238E27FC236}">
                  <a16:creationId xmlns:a16="http://schemas.microsoft.com/office/drawing/2014/main" id="{DE030EFD-2D86-4A89-828A-88CCD2184DA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955530" y="925830"/>
              <a:ext cx="2846070" cy="497967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PT" sz="1100"/>
                <a:t>Este gráfico não está disponível na sua versão do Excel.
Editar esta forma ou guardar este livro num formato de ficheiro diferente irá indisponibilizar o gráfico de forma permanente.</a:t>
              </a:r>
            </a:p>
          </xdr:txBody>
        </xdr:sp>
      </mc:Fallback>
    </mc:AlternateContent>
    <xdr:clientData/>
  </xdr:twoCellAnchor>
  <xdr:twoCellAnchor>
    <xdr:from>
      <xdr:col>9</xdr:col>
      <xdr:colOff>0</xdr:colOff>
      <xdr:row>34</xdr:row>
      <xdr:rowOff>7620</xdr:rowOff>
    </xdr:from>
    <xdr:to>
      <xdr:col>26</xdr:col>
      <xdr:colOff>7620</xdr:colOff>
      <xdr:row>51</xdr:row>
      <xdr:rowOff>7620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D76CE36A-704E-4486-90B6-386DE11267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21</xdr:col>
      <xdr:colOff>192741</xdr:colOff>
      <xdr:row>4</xdr:row>
      <xdr:rowOff>188258</xdr:rowOff>
    </xdr:from>
    <xdr:to>
      <xdr:col>28</xdr:col>
      <xdr:colOff>497541</xdr:colOff>
      <xdr:row>18</xdr:row>
      <xdr:rowOff>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5" name="Gráfico 4">
              <a:extLst>
                <a:ext uri="{FF2B5EF4-FFF2-40B4-BE49-F238E27FC236}">
                  <a16:creationId xmlns:a16="http://schemas.microsoft.com/office/drawing/2014/main" id="{07332E63-0F58-41D3-8DC0-C0A06A59A20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4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994341" y="927398"/>
              <a:ext cx="4572000" cy="239492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PT" sz="1100"/>
                <a:t>Este gráfico não está disponível na sua versão do Excel.
Editar esta forma ou guardar este livro num formato de ficheiro diferente irá indisponibilizar o gráfico de forma permanente.</a:t>
              </a:r>
            </a:p>
          </xdr:txBody>
        </xdr:sp>
      </mc:Fallback>
    </mc:AlternateContent>
    <xdr:clientData/>
  </xdr:twoCellAnchor>
  <xdr:twoCellAnchor>
    <xdr:from>
      <xdr:col>21</xdr:col>
      <xdr:colOff>174811</xdr:colOff>
      <xdr:row>19</xdr:row>
      <xdr:rowOff>8964</xdr:rowOff>
    </xdr:from>
    <xdr:to>
      <xdr:col>28</xdr:col>
      <xdr:colOff>479611</xdr:colOff>
      <xdr:row>32</xdr:row>
      <xdr:rowOff>17930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6" name="Gráfico 5">
              <a:extLst>
                <a:ext uri="{FF2B5EF4-FFF2-40B4-BE49-F238E27FC236}">
                  <a16:creationId xmlns:a16="http://schemas.microsoft.com/office/drawing/2014/main" id="{0D6F5FBB-52FD-4566-97F4-58D7A01E189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5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976411" y="3514164"/>
              <a:ext cx="4572000" cy="239402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PT" sz="1100"/>
                <a:t>Este gráfico não está disponível na sua versão do Excel.
Editar esta forma ou guardar este livro num formato de ficheiro diferente irá indisponibilizar o gráfico de forma permanente.</a:t>
              </a:r>
            </a:p>
          </xdr:txBody>
        </xdr:sp>
      </mc:Fallback>
    </mc:AlternateContent>
    <xdr:clientData/>
  </xdr:twoCellAnchor>
  <xdr:twoCellAnchor>
    <xdr:from>
      <xdr:col>9</xdr:col>
      <xdr:colOff>0</xdr:colOff>
      <xdr:row>52</xdr:row>
      <xdr:rowOff>695</xdr:rowOff>
    </xdr:from>
    <xdr:to>
      <xdr:col>16</xdr:col>
      <xdr:colOff>304800</xdr:colOff>
      <xdr:row>72</xdr:row>
      <xdr:rowOff>37630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AC79663C-53AB-4E7F-B1DF-77E3161891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605790</xdr:colOff>
      <xdr:row>5</xdr:row>
      <xdr:rowOff>2875</xdr:rowOff>
    </xdr:from>
    <xdr:to>
      <xdr:col>16</xdr:col>
      <xdr:colOff>0</xdr:colOff>
      <xdr:row>31</xdr:row>
      <xdr:rowOff>180109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Gráfico 1">
              <a:extLst>
                <a:ext uri="{FF2B5EF4-FFF2-40B4-BE49-F238E27FC236}">
                  <a16:creationId xmlns:a16="http://schemas.microsoft.com/office/drawing/2014/main" id="{C5FEA444-2F51-4D5A-8863-DA614070835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482590" y="932515"/>
              <a:ext cx="4271010" cy="495497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PT" sz="1100"/>
                <a:t>Este gráfico não está disponível na sua versão do Excel.
Editar esta forma ou guardar este livro num formato de ficheiro diferente irá indisponibilizar o gráfico de forma permanente.</a:t>
              </a:r>
            </a:p>
          </xdr:txBody>
        </xdr:sp>
      </mc:Fallback>
    </mc:AlternateContent>
    <xdr:clientData/>
  </xdr:twoCellAnchor>
  <xdr:twoCellAnchor>
    <xdr:from>
      <xdr:col>16</xdr:col>
      <xdr:colOff>201930</xdr:colOff>
      <xdr:row>4</xdr:row>
      <xdr:rowOff>186690</xdr:rowOff>
    </xdr:from>
    <xdr:to>
      <xdr:col>21</xdr:col>
      <xdr:colOff>0</xdr:colOff>
      <xdr:row>32</xdr:row>
      <xdr:rowOff>15240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Gráfico 2">
              <a:extLst>
                <a:ext uri="{FF2B5EF4-FFF2-40B4-BE49-F238E27FC236}">
                  <a16:creationId xmlns:a16="http://schemas.microsoft.com/office/drawing/2014/main" id="{80BC924F-084A-485E-A188-50F5AF88F41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955530" y="925830"/>
              <a:ext cx="2846070" cy="497967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PT" sz="1100"/>
                <a:t>Este gráfico não está disponível na sua versão do Excel.
Editar esta forma ou guardar este livro num formato de ficheiro diferente irá indisponibilizar o gráfico de forma permanente.</a:t>
              </a:r>
            </a:p>
          </xdr:txBody>
        </xdr:sp>
      </mc:Fallback>
    </mc:AlternateContent>
    <xdr:clientData/>
  </xdr:twoCellAnchor>
  <xdr:twoCellAnchor>
    <xdr:from>
      <xdr:col>9</xdr:col>
      <xdr:colOff>0</xdr:colOff>
      <xdr:row>34</xdr:row>
      <xdr:rowOff>7620</xdr:rowOff>
    </xdr:from>
    <xdr:to>
      <xdr:col>26</xdr:col>
      <xdr:colOff>7620</xdr:colOff>
      <xdr:row>51</xdr:row>
      <xdr:rowOff>7620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7C35E51C-0955-4473-B216-0969686AD3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21</xdr:col>
      <xdr:colOff>192741</xdr:colOff>
      <xdr:row>4</xdr:row>
      <xdr:rowOff>188258</xdr:rowOff>
    </xdr:from>
    <xdr:to>
      <xdr:col>28</xdr:col>
      <xdr:colOff>497541</xdr:colOff>
      <xdr:row>18</xdr:row>
      <xdr:rowOff>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5" name="Gráfico 4">
              <a:extLst>
                <a:ext uri="{FF2B5EF4-FFF2-40B4-BE49-F238E27FC236}">
                  <a16:creationId xmlns:a16="http://schemas.microsoft.com/office/drawing/2014/main" id="{9933565D-1F7F-48C2-B2A7-DF8AF2C689A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4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994341" y="927398"/>
              <a:ext cx="4572000" cy="239492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PT" sz="1100"/>
                <a:t>Este gráfico não está disponível na sua versão do Excel.
Editar esta forma ou guardar este livro num formato de ficheiro diferente irá indisponibilizar o gráfico de forma permanente.</a:t>
              </a:r>
            </a:p>
          </xdr:txBody>
        </xdr:sp>
      </mc:Fallback>
    </mc:AlternateContent>
    <xdr:clientData/>
  </xdr:twoCellAnchor>
  <xdr:twoCellAnchor>
    <xdr:from>
      <xdr:col>21</xdr:col>
      <xdr:colOff>174811</xdr:colOff>
      <xdr:row>19</xdr:row>
      <xdr:rowOff>8964</xdr:rowOff>
    </xdr:from>
    <xdr:to>
      <xdr:col>28</xdr:col>
      <xdr:colOff>479611</xdr:colOff>
      <xdr:row>32</xdr:row>
      <xdr:rowOff>17930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6" name="Gráfico 5">
              <a:extLst>
                <a:ext uri="{FF2B5EF4-FFF2-40B4-BE49-F238E27FC236}">
                  <a16:creationId xmlns:a16="http://schemas.microsoft.com/office/drawing/2014/main" id="{EDEF981D-5D31-4F4B-A909-F4330D20FF4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5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976411" y="3514164"/>
              <a:ext cx="4572000" cy="239402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PT" sz="1100"/>
                <a:t>Este gráfico não está disponível na sua versão do Excel.
Editar esta forma ou guardar este livro num formato de ficheiro diferente irá indisponibilizar o gráfico de forma permanente.</a:t>
              </a:r>
            </a:p>
          </xdr:txBody>
        </xdr:sp>
      </mc:Fallback>
    </mc:AlternateContent>
    <xdr:clientData/>
  </xdr:twoCellAnchor>
  <xdr:twoCellAnchor>
    <xdr:from>
      <xdr:col>9</xdr:col>
      <xdr:colOff>0</xdr:colOff>
      <xdr:row>52</xdr:row>
      <xdr:rowOff>695</xdr:rowOff>
    </xdr:from>
    <xdr:to>
      <xdr:col>16</xdr:col>
      <xdr:colOff>304800</xdr:colOff>
      <xdr:row>72</xdr:row>
      <xdr:rowOff>37630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D6E2DA99-EB95-4EAD-9584-60E3752425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ditor.p5js.org/Xano-verse/full/-l29CGiIj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04101-B8BD-4920-B24E-3A97793EEBAF}">
  <dimension ref="A1:J68"/>
  <sheetViews>
    <sheetView topLeftCell="A45" zoomScale="91" zoomScaleNormal="160" workbookViewId="0">
      <selection activeCell="H67" sqref="H67"/>
    </sheetView>
  </sheetViews>
  <sheetFormatPr defaultRowHeight="14.4" x14ac:dyDescent="0.3"/>
  <cols>
    <col min="10" max="11" width="8.88671875" customWidth="1"/>
  </cols>
  <sheetData>
    <row r="1" spans="1:10" x14ac:dyDescent="0.3">
      <c r="A1" s="16" t="s">
        <v>45</v>
      </c>
      <c r="B1" s="61" t="s">
        <v>9</v>
      </c>
      <c r="C1" s="61"/>
      <c r="D1" s="61"/>
      <c r="E1" s="61"/>
    </row>
    <row r="2" spans="1:10" x14ac:dyDescent="0.3">
      <c r="A2" s="16" t="s">
        <v>46</v>
      </c>
      <c r="B2" s="61" t="s">
        <v>38</v>
      </c>
      <c r="C2" s="61"/>
      <c r="D2" s="61"/>
      <c r="E2" s="61"/>
    </row>
    <row r="3" spans="1:10" ht="15" thickBot="1" x14ac:dyDescent="0.35"/>
    <row r="4" spans="1:10" ht="14.4" customHeight="1" x14ac:dyDescent="0.3">
      <c r="E4" s="1"/>
      <c r="F4" s="42" t="s">
        <v>1</v>
      </c>
      <c r="G4" s="43"/>
      <c r="H4" s="12"/>
      <c r="I4" s="12"/>
      <c r="J4" s="12"/>
    </row>
    <row r="5" spans="1:10" ht="15" customHeight="1" thickBot="1" x14ac:dyDescent="0.35">
      <c r="E5" s="1"/>
      <c r="F5" s="44"/>
      <c r="G5" s="45"/>
      <c r="H5" s="12"/>
      <c r="I5" s="12"/>
      <c r="J5" s="12"/>
    </row>
    <row r="6" spans="1:10" x14ac:dyDescent="0.3">
      <c r="B6" s="57" t="s">
        <v>0</v>
      </c>
      <c r="C6" s="55" t="s">
        <v>9</v>
      </c>
      <c r="E6" s="57" t="s">
        <v>0</v>
      </c>
      <c r="F6" s="62" t="s">
        <v>13</v>
      </c>
      <c r="G6" s="64" t="s">
        <v>14</v>
      </c>
      <c r="H6" s="46" t="s">
        <v>12</v>
      </c>
      <c r="I6" s="11"/>
      <c r="J6" s="11"/>
    </row>
    <row r="7" spans="1:10" ht="15" thickBot="1" x14ac:dyDescent="0.35">
      <c r="B7" s="58"/>
      <c r="C7" s="56"/>
      <c r="E7" s="58"/>
      <c r="F7" s="63"/>
      <c r="G7" s="65"/>
      <c r="H7" s="47"/>
      <c r="I7" s="11"/>
      <c r="J7" s="11"/>
    </row>
    <row r="8" spans="1:10" x14ac:dyDescent="0.3">
      <c r="B8" s="59" t="s">
        <v>18</v>
      </c>
      <c r="C8" s="32">
        <v>9.2469999999999999</v>
      </c>
      <c r="E8" s="59" t="s">
        <v>18</v>
      </c>
      <c r="F8" s="60">
        <v>9.2469999999999999</v>
      </c>
      <c r="G8" s="59">
        <v>2.0750000000000002</v>
      </c>
      <c r="H8" s="32">
        <f>F8-G8</f>
        <v>7.1719999999999997</v>
      </c>
      <c r="I8" s="1"/>
      <c r="J8" s="1"/>
    </row>
    <row r="9" spans="1:10" x14ac:dyDescent="0.3">
      <c r="B9" s="26"/>
      <c r="C9" s="27"/>
      <c r="E9" s="26"/>
      <c r="F9" s="27"/>
      <c r="G9" s="26"/>
      <c r="H9" s="27"/>
      <c r="I9" s="1"/>
      <c r="J9" s="1"/>
    </row>
    <row r="10" spans="1:10" x14ac:dyDescent="0.3">
      <c r="B10" s="22" t="s">
        <v>19</v>
      </c>
      <c r="C10" s="24">
        <v>10.698</v>
      </c>
      <c r="E10" s="22" t="s">
        <v>19</v>
      </c>
      <c r="F10" s="22">
        <v>10.698</v>
      </c>
      <c r="G10" s="22">
        <v>2.9929999999999999</v>
      </c>
      <c r="H10" s="24">
        <f t="shared" ref="H10" si="0">F10-G10</f>
        <v>7.7050000000000001</v>
      </c>
      <c r="I10" s="1"/>
      <c r="J10" s="1"/>
    </row>
    <row r="11" spans="1:10" x14ac:dyDescent="0.3">
      <c r="B11" s="22"/>
      <c r="C11" s="24"/>
      <c r="E11" s="22"/>
      <c r="F11" s="22"/>
      <c r="G11" s="22"/>
      <c r="H11" s="24"/>
      <c r="I11" s="1"/>
      <c r="J11" s="1"/>
    </row>
    <row r="12" spans="1:10" x14ac:dyDescent="0.3">
      <c r="B12" s="26" t="s">
        <v>20</v>
      </c>
      <c r="C12" s="27">
        <v>8.1120000000000001</v>
      </c>
      <c r="E12" s="26" t="s">
        <v>20</v>
      </c>
      <c r="F12" s="27">
        <v>8.1120000000000001</v>
      </c>
      <c r="G12" s="26">
        <v>2.4990000000000001</v>
      </c>
      <c r="H12" s="27">
        <f t="shared" ref="H12" si="1">F12-G12</f>
        <v>5.6129999999999995</v>
      </c>
      <c r="I12" s="1"/>
      <c r="J12" s="1"/>
    </row>
    <row r="13" spans="1:10" x14ac:dyDescent="0.3">
      <c r="B13" s="26"/>
      <c r="C13" s="27"/>
      <c r="E13" s="26"/>
      <c r="F13" s="27"/>
      <c r="G13" s="26"/>
      <c r="H13" s="27"/>
      <c r="I13" s="1"/>
      <c r="J13" s="1"/>
    </row>
    <row r="14" spans="1:10" x14ac:dyDescent="0.3">
      <c r="B14" s="22" t="s">
        <v>21</v>
      </c>
      <c r="C14" s="24">
        <v>8.5440000000000005</v>
      </c>
      <c r="E14" s="22" t="s">
        <v>21</v>
      </c>
      <c r="F14" s="24">
        <v>8.5440000000000005</v>
      </c>
      <c r="G14" s="22">
        <v>2.4279999999999999</v>
      </c>
      <c r="H14" s="24">
        <f t="shared" ref="H14" si="2">F14-G14</f>
        <v>6.1160000000000005</v>
      </c>
      <c r="I14" s="1"/>
      <c r="J14" s="1"/>
    </row>
    <row r="15" spans="1:10" ht="15" thickBot="1" x14ac:dyDescent="0.35">
      <c r="B15" s="23"/>
      <c r="C15" s="25"/>
      <c r="E15" s="23"/>
      <c r="F15" s="25"/>
      <c r="G15" s="23"/>
      <c r="H15" s="25"/>
      <c r="I15" s="1"/>
      <c r="J15" s="1"/>
    </row>
    <row r="16" spans="1:10" x14ac:dyDescent="0.3">
      <c r="B16" s="52" t="s">
        <v>17</v>
      </c>
      <c r="C16" s="54">
        <v>12.195</v>
      </c>
      <c r="E16" s="52" t="s">
        <v>17</v>
      </c>
      <c r="F16" s="54">
        <v>12.195</v>
      </c>
      <c r="G16" s="52">
        <v>4.4249999999999998</v>
      </c>
      <c r="H16" s="37">
        <f t="shared" ref="H16" si="3">F16-G16</f>
        <v>7.7700000000000005</v>
      </c>
      <c r="I16" s="1"/>
      <c r="J16" s="1"/>
    </row>
    <row r="17" spans="2:10" x14ac:dyDescent="0.3">
      <c r="B17" s="53"/>
      <c r="C17" s="33"/>
      <c r="E17" s="53"/>
      <c r="F17" s="33"/>
      <c r="G17" s="53"/>
      <c r="H17" s="33"/>
      <c r="I17" s="1"/>
      <c r="J17" s="1"/>
    </row>
    <row r="18" spans="2:10" x14ac:dyDescent="0.3">
      <c r="B18" s="34" t="s">
        <v>22</v>
      </c>
      <c r="C18" s="35">
        <v>12.614000000000001</v>
      </c>
      <c r="E18" s="34" t="s">
        <v>22</v>
      </c>
      <c r="F18" s="34">
        <v>12.614000000000001</v>
      </c>
      <c r="G18" s="34">
        <v>4.6580000000000004</v>
      </c>
      <c r="H18" s="35">
        <f t="shared" ref="H18" si="4">F18-G18</f>
        <v>7.9560000000000004</v>
      </c>
      <c r="I18" s="1"/>
      <c r="J18" s="1"/>
    </row>
    <row r="19" spans="2:10" x14ac:dyDescent="0.3">
      <c r="B19" s="34"/>
      <c r="C19" s="35"/>
      <c r="E19" s="34"/>
      <c r="F19" s="34"/>
      <c r="G19" s="34"/>
      <c r="H19" s="35"/>
      <c r="I19" s="1"/>
      <c r="J19" s="1"/>
    </row>
    <row r="20" spans="2:10" x14ac:dyDescent="0.3">
      <c r="B20" s="53" t="s">
        <v>23</v>
      </c>
      <c r="C20" s="33">
        <v>6.9160000000000004</v>
      </c>
      <c r="E20" s="53" t="s">
        <v>23</v>
      </c>
      <c r="F20" s="33">
        <v>6.9160000000000004</v>
      </c>
      <c r="G20" s="53">
        <v>2.4860000000000002</v>
      </c>
      <c r="H20" s="33">
        <f t="shared" ref="H20" si="5">F20-G20</f>
        <v>4.43</v>
      </c>
      <c r="I20" s="1"/>
      <c r="J20" s="1"/>
    </row>
    <row r="21" spans="2:10" x14ac:dyDescent="0.3">
      <c r="B21" s="53"/>
      <c r="C21" s="33"/>
      <c r="E21" s="53"/>
      <c r="F21" s="33"/>
      <c r="G21" s="53"/>
      <c r="H21" s="33"/>
      <c r="I21" s="1"/>
      <c r="J21" s="1"/>
    </row>
    <row r="22" spans="2:10" x14ac:dyDescent="0.3">
      <c r="B22" s="34" t="s">
        <v>24</v>
      </c>
      <c r="C22" s="35">
        <v>14.734999999999999</v>
      </c>
      <c r="E22" s="34" t="s">
        <v>24</v>
      </c>
      <c r="F22" s="34">
        <v>14.734999999999999</v>
      </c>
      <c r="G22" s="34">
        <v>4.7530000000000001</v>
      </c>
      <c r="H22" s="35">
        <f t="shared" ref="H22" si="6">F22-G22</f>
        <v>9.9819999999999993</v>
      </c>
      <c r="I22" s="1"/>
      <c r="J22" s="1"/>
    </row>
    <row r="23" spans="2:10" x14ac:dyDescent="0.3">
      <c r="B23" s="34"/>
      <c r="C23" s="35"/>
      <c r="E23" s="34"/>
      <c r="F23" s="34"/>
      <c r="G23" s="34"/>
      <c r="H23" s="35"/>
      <c r="I23" s="1"/>
      <c r="J23" s="1"/>
    </row>
    <row r="24" spans="2:10" x14ac:dyDescent="0.3">
      <c r="B24" s="36" t="s">
        <v>28</v>
      </c>
      <c r="C24" s="36">
        <v>14.205</v>
      </c>
      <c r="E24" s="53" t="s">
        <v>28</v>
      </c>
      <c r="F24" s="53">
        <v>14.205</v>
      </c>
      <c r="G24" s="53">
        <v>3.6850000000000001</v>
      </c>
      <c r="H24" s="33">
        <f t="shared" ref="H24:H28" si="7">F24-G24</f>
        <v>10.52</v>
      </c>
      <c r="I24" s="1"/>
      <c r="J24" s="1"/>
    </row>
    <row r="25" spans="2:10" x14ac:dyDescent="0.3">
      <c r="B25" s="37"/>
      <c r="C25" s="37"/>
      <c r="E25" s="53"/>
      <c r="F25" s="53"/>
      <c r="G25" s="53"/>
      <c r="H25" s="33"/>
      <c r="I25" s="1"/>
      <c r="J25" s="1"/>
    </row>
    <row r="26" spans="2:10" x14ac:dyDescent="0.3">
      <c r="B26" s="40" t="s">
        <v>27</v>
      </c>
      <c r="C26" s="40">
        <v>13.164</v>
      </c>
      <c r="E26" s="40" t="s">
        <v>27</v>
      </c>
      <c r="F26" s="40">
        <v>13.164</v>
      </c>
      <c r="G26" s="40">
        <v>4.8330000000000002</v>
      </c>
      <c r="H26" s="35">
        <f t="shared" si="7"/>
        <v>8.3309999999999995</v>
      </c>
      <c r="I26" s="1"/>
      <c r="J26" s="1"/>
    </row>
    <row r="27" spans="2:10" x14ac:dyDescent="0.3">
      <c r="B27" s="41"/>
      <c r="C27" s="41"/>
      <c r="E27" s="41"/>
      <c r="F27" s="41"/>
      <c r="G27" s="41"/>
      <c r="H27" s="35"/>
      <c r="I27" s="1"/>
      <c r="J27" s="1"/>
    </row>
    <row r="28" spans="2:10" x14ac:dyDescent="0.3">
      <c r="B28" s="36" t="s">
        <v>25</v>
      </c>
      <c r="C28" s="36">
        <v>18.074999999999999</v>
      </c>
      <c r="E28" s="36" t="s">
        <v>25</v>
      </c>
      <c r="F28" s="36">
        <v>18.074999999999999</v>
      </c>
      <c r="G28" s="36">
        <v>5.149</v>
      </c>
      <c r="H28" s="33">
        <f t="shared" si="7"/>
        <v>12.925999999999998</v>
      </c>
      <c r="I28" s="1"/>
      <c r="J28" s="1"/>
    </row>
    <row r="29" spans="2:10" x14ac:dyDescent="0.3">
      <c r="B29" s="37"/>
      <c r="C29" s="37"/>
      <c r="E29" s="37"/>
      <c r="F29" s="37"/>
      <c r="G29" s="37"/>
      <c r="H29" s="33"/>
      <c r="I29" s="1"/>
      <c r="J29" s="1"/>
    </row>
    <row r="30" spans="2:10" x14ac:dyDescent="0.3">
      <c r="B30" s="34" t="s">
        <v>26</v>
      </c>
      <c r="C30" s="35">
        <v>3.9750000000000001</v>
      </c>
      <c r="E30" s="34" t="s">
        <v>26</v>
      </c>
      <c r="F30" s="34">
        <v>3.9750000000000001</v>
      </c>
      <c r="G30" s="34">
        <v>2.6549999999999998</v>
      </c>
      <c r="H30" s="35">
        <f t="shared" ref="H30" si="8">F30-G30</f>
        <v>1.3200000000000003</v>
      </c>
      <c r="I30" s="1"/>
      <c r="J30" s="1"/>
    </row>
    <row r="31" spans="2:10" ht="15" thickBot="1" x14ac:dyDescent="0.35">
      <c r="B31" s="38"/>
      <c r="C31" s="39"/>
      <c r="E31" s="38"/>
      <c r="F31" s="38"/>
      <c r="G31" s="38"/>
      <c r="H31" s="39"/>
      <c r="I31" s="1"/>
      <c r="J31" s="1"/>
    </row>
    <row r="32" spans="2:10" x14ac:dyDescent="0.3">
      <c r="B32" s="31" t="s">
        <v>29</v>
      </c>
      <c r="C32" s="32">
        <v>11.682</v>
      </c>
      <c r="E32" s="31" t="s">
        <v>29</v>
      </c>
      <c r="F32" s="31">
        <v>11.682</v>
      </c>
      <c r="G32" s="31">
        <v>2.2229999999999999</v>
      </c>
      <c r="H32" s="60">
        <f t="shared" ref="H32" si="9">F32-G32</f>
        <v>9.4589999999999996</v>
      </c>
      <c r="I32" s="1"/>
      <c r="J32" s="1"/>
    </row>
    <row r="33" spans="2:10" x14ac:dyDescent="0.3">
      <c r="B33" s="26"/>
      <c r="C33" s="27"/>
      <c r="E33" s="26"/>
      <c r="F33" s="26"/>
      <c r="G33" s="26"/>
      <c r="H33" s="27"/>
      <c r="I33" s="1"/>
      <c r="J33" s="1"/>
    </row>
    <row r="34" spans="2:10" x14ac:dyDescent="0.3">
      <c r="B34" s="22" t="s">
        <v>30</v>
      </c>
      <c r="C34" s="24">
        <v>7.0179999999999998</v>
      </c>
      <c r="E34" s="22" t="s">
        <v>30</v>
      </c>
      <c r="F34" s="22">
        <v>7.0179999999999998</v>
      </c>
      <c r="G34" s="22">
        <v>2.5760000000000001</v>
      </c>
      <c r="H34" s="24">
        <f t="shared" ref="H34" si="10">F34-G34</f>
        <v>4.4420000000000002</v>
      </c>
      <c r="I34" s="1"/>
      <c r="J34" s="1"/>
    </row>
    <row r="35" spans="2:10" x14ac:dyDescent="0.3">
      <c r="B35" s="22"/>
      <c r="C35" s="24"/>
      <c r="E35" s="22"/>
      <c r="F35" s="22"/>
      <c r="G35" s="22"/>
      <c r="H35" s="24"/>
      <c r="J35" s="1"/>
    </row>
    <row r="36" spans="2:10" x14ac:dyDescent="0.3">
      <c r="B36" s="26" t="s">
        <v>31</v>
      </c>
      <c r="C36" s="27">
        <v>8.0370000000000008</v>
      </c>
      <c r="E36" s="26" t="s">
        <v>31</v>
      </c>
      <c r="F36" s="26">
        <v>8.0370000000000008</v>
      </c>
      <c r="G36" s="26">
        <v>2.048</v>
      </c>
      <c r="H36" s="27">
        <f t="shared" ref="H36" si="11">F36-G36</f>
        <v>5.9890000000000008</v>
      </c>
      <c r="I36" s="1"/>
      <c r="J36" s="1"/>
    </row>
    <row r="37" spans="2:10" x14ac:dyDescent="0.3">
      <c r="B37" s="26"/>
      <c r="C37" s="27"/>
      <c r="E37" s="26"/>
      <c r="F37" s="26"/>
      <c r="G37" s="26"/>
      <c r="H37" s="27"/>
      <c r="I37" s="1"/>
      <c r="J37" s="1"/>
    </row>
    <row r="38" spans="2:10" x14ac:dyDescent="0.3">
      <c r="B38" s="22" t="s">
        <v>32</v>
      </c>
      <c r="C38" s="24">
        <v>11.446999999999999</v>
      </c>
      <c r="E38" s="22" t="s">
        <v>32</v>
      </c>
      <c r="F38" s="22">
        <v>11.446999999999999</v>
      </c>
      <c r="G38" s="22">
        <v>2.0339999999999998</v>
      </c>
      <c r="H38" s="24">
        <f t="shared" ref="H38" si="12">F38-G38</f>
        <v>9.4130000000000003</v>
      </c>
      <c r="I38" s="1"/>
      <c r="J38" s="1"/>
    </row>
    <row r="39" spans="2:10" x14ac:dyDescent="0.3">
      <c r="B39" s="22"/>
      <c r="C39" s="24"/>
      <c r="E39" s="22"/>
      <c r="F39" s="22"/>
      <c r="G39" s="22"/>
      <c r="H39" s="24"/>
      <c r="I39" s="1"/>
      <c r="J39" s="1"/>
    </row>
    <row r="40" spans="2:10" x14ac:dyDescent="0.3">
      <c r="B40" s="26" t="s">
        <v>33</v>
      </c>
      <c r="C40" s="27">
        <v>14.028</v>
      </c>
      <c r="E40" s="26" t="s">
        <v>33</v>
      </c>
      <c r="F40" s="26">
        <v>14.028</v>
      </c>
      <c r="G40" s="26">
        <v>2.907</v>
      </c>
      <c r="H40" s="27">
        <f t="shared" ref="H40" si="13">F40-G40</f>
        <v>11.121</v>
      </c>
      <c r="I40" s="1"/>
      <c r="J40" s="1"/>
    </row>
    <row r="41" spans="2:10" x14ac:dyDescent="0.3">
      <c r="B41" s="26"/>
      <c r="C41" s="27"/>
      <c r="E41" s="26"/>
      <c r="F41" s="26"/>
      <c r="G41" s="26"/>
      <c r="H41" s="27"/>
      <c r="I41" s="1"/>
      <c r="J41" s="1"/>
    </row>
    <row r="42" spans="2:10" x14ac:dyDescent="0.3">
      <c r="B42" s="22" t="s">
        <v>34</v>
      </c>
      <c r="C42" s="24">
        <v>14.061999999999999</v>
      </c>
      <c r="E42" s="22" t="s">
        <v>34</v>
      </c>
      <c r="F42" s="22">
        <v>14.061999999999999</v>
      </c>
      <c r="G42" s="22">
        <v>3.13</v>
      </c>
      <c r="H42" s="24">
        <f t="shared" ref="H42" si="14">F42-G42</f>
        <v>10.931999999999999</v>
      </c>
      <c r="I42" s="1"/>
      <c r="J42" s="1"/>
    </row>
    <row r="43" spans="2:10" x14ac:dyDescent="0.3">
      <c r="B43" s="22"/>
      <c r="C43" s="24"/>
      <c r="E43" s="22"/>
      <c r="F43" s="22"/>
      <c r="G43" s="22"/>
      <c r="H43" s="24"/>
      <c r="I43" s="1"/>
      <c r="J43" s="1"/>
    </row>
    <row r="44" spans="2:10" x14ac:dyDescent="0.3">
      <c r="B44" s="26" t="s">
        <v>36</v>
      </c>
      <c r="C44" s="27">
        <v>11.601000000000001</v>
      </c>
      <c r="E44" s="26" t="s">
        <v>36</v>
      </c>
      <c r="F44" s="26">
        <v>11.601000000000001</v>
      </c>
      <c r="G44" s="26">
        <v>3.0960000000000001</v>
      </c>
      <c r="H44" s="27">
        <f t="shared" ref="H44" si="15">F44-G44</f>
        <v>8.5050000000000008</v>
      </c>
      <c r="I44" s="1"/>
      <c r="J44" s="1"/>
    </row>
    <row r="45" spans="2:10" x14ac:dyDescent="0.3">
      <c r="B45" s="26"/>
      <c r="C45" s="27"/>
      <c r="E45" s="26"/>
      <c r="F45" s="26"/>
      <c r="G45" s="26"/>
      <c r="H45" s="27"/>
      <c r="I45" s="1"/>
      <c r="J45" s="1"/>
    </row>
    <row r="46" spans="2:10" x14ac:dyDescent="0.3">
      <c r="B46" s="22" t="s">
        <v>35</v>
      </c>
      <c r="C46" s="24">
        <v>13.148999999999999</v>
      </c>
      <c r="E46" s="22" t="s">
        <v>35</v>
      </c>
      <c r="F46" s="22">
        <v>13.148999999999999</v>
      </c>
      <c r="G46" s="22">
        <v>3.8</v>
      </c>
      <c r="H46" s="24">
        <f t="shared" ref="H46" si="16">F46-G46</f>
        <v>9.3490000000000002</v>
      </c>
      <c r="I46" s="1"/>
      <c r="J46" s="1"/>
    </row>
    <row r="47" spans="2:10" x14ac:dyDescent="0.3">
      <c r="B47" s="22"/>
      <c r="C47" s="24"/>
      <c r="E47" s="22"/>
      <c r="F47" s="22"/>
      <c r="G47" s="22"/>
      <c r="H47" s="24"/>
      <c r="I47" s="1"/>
      <c r="J47" s="1"/>
    </row>
    <row r="48" spans="2:10" x14ac:dyDescent="0.3">
      <c r="B48" s="26" t="s">
        <v>37</v>
      </c>
      <c r="C48" s="27">
        <v>7.4539999999999997</v>
      </c>
      <c r="E48" s="26" t="s">
        <v>37</v>
      </c>
      <c r="F48" s="26">
        <v>7.4539999999999997</v>
      </c>
      <c r="G48" s="26">
        <v>2.4460000000000002</v>
      </c>
      <c r="H48" s="27">
        <f t="shared" ref="H48" si="17">F48-G48</f>
        <v>5.0079999999999991</v>
      </c>
      <c r="I48" s="1"/>
      <c r="J48" s="1"/>
    </row>
    <row r="49" spans="2:10" x14ac:dyDescent="0.3">
      <c r="B49" s="26"/>
      <c r="C49" s="27"/>
      <c r="E49" s="26"/>
      <c r="F49" s="26"/>
      <c r="G49" s="26"/>
      <c r="H49" s="27"/>
      <c r="I49" s="1"/>
      <c r="J49" s="1"/>
    </row>
    <row r="50" spans="2:10" x14ac:dyDescent="0.3">
      <c r="B50" s="22" t="s">
        <v>20</v>
      </c>
      <c r="C50" s="24">
        <v>8.19</v>
      </c>
      <c r="E50" s="22" t="s">
        <v>20</v>
      </c>
      <c r="F50" s="22">
        <v>8.19</v>
      </c>
      <c r="G50" s="22">
        <v>3.58</v>
      </c>
      <c r="H50" s="24">
        <f t="shared" ref="H50" si="18">F50-G50</f>
        <v>4.6099999999999994</v>
      </c>
      <c r="I50" s="1"/>
      <c r="J50" s="1"/>
    </row>
    <row r="51" spans="2:10" ht="15" thickBot="1" x14ac:dyDescent="0.35">
      <c r="B51" s="23"/>
      <c r="C51" s="25"/>
      <c r="E51" s="23"/>
      <c r="F51" s="23"/>
      <c r="G51" s="23"/>
      <c r="H51" s="25"/>
      <c r="I51" s="1"/>
      <c r="J51" s="1"/>
    </row>
    <row r="52" spans="2:10" ht="15" thickBot="1" x14ac:dyDescent="0.35"/>
    <row r="53" spans="2:10" x14ac:dyDescent="0.3">
      <c r="B53" s="2" t="s">
        <v>2</v>
      </c>
      <c r="C53" s="5">
        <f>AVERAGE(C8:C51)</f>
        <v>10.870363636363637</v>
      </c>
      <c r="E53" s="5" t="s">
        <v>2</v>
      </c>
      <c r="F53" s="8">
        <f>AVERAGE(F8:F51)</f>
        <v>10.870363636363637</v>
      </c>
      <c r="G53" s="5">
        <f>AVERAGE(G8:G51)</f>
        <v>3.2035909090909089</v>
      </c>
      <c r="H53" s="5">
        <f>AVERAGE(H8:H51)</f>
        <v>7.6667727272727264</v>
      </c>
    </row>
    <row r="54" spans="2:10" ht="15" thickBot="1" x14ac:dyDescent="0.35">
      <c r="B54" s="3" t="s">
        <v>4</v>
      </c>
      <c r="C54" s="6">
        <f>_xlfn.STDEV.S(C8:C51)</f>
        <v>3.3486693525787858</v>
      </c>
      <c r="E54" s="6" t="s">
        <v>4</v>
      </c>
      <c r="F54" s="9">
        <f>_xlfn.STDEV.S(F8:F51)</f>
        <v>3.3486693525787858</v>
      </c>
      <c r="G54" s="6">
        <f>_xlfn.STDEV.S(G8:G51)</f>
        <v>1.0034738546949173</v>
      </c>
      <c r="H54" s="7">
        <f>_xlfn.STDEV.S(H8:H51)</f>
        <v>2.7717781112975839</v>
      </c>
    </row>
    <row r="55" spans="2:10" x14ac:dyDescent="0.3">
      <c r="B55" s="3" t="s">
        <v>3</v>
      </c>
      <c r="C55" s="6">
        <f>MEDIAN(C8:C51)</f>
        <v>11.524000000000001</v>
      </c>
      <c r="E55" s="6" t="s">
        <v>3</v>
      </c>
      <c r="F55" s="9">
        <f>MEDIAN(F8:F51)</f>
        <v>11.524000000000001</v>
      </c>
      <c r="G55" s="6">
        <f>MEDIAN(G8:G51)</f>
        <v>2.95</v>
      </c>
    </row>
    <row r="56" spans="2:10" x14ac:dyDescent="0.3">
      <c r="B56" s="3" t="s">
        <v>5</v>
      </c>
      <c r="C56" s="6">
        <f>_xlfn.QUARTILE.EXC(C8:C51,1)</f>
        <v>8.0932500000000012</v>
      </c>
      <c r="E56" s="6" t="s">
        <v>5</v>
      </c>
      <c r="F56" s="9">
        <f>_xlfn.QUARTILE.EXC(F8:F51,1)</f>
        <v>8.0932500000000012</v>
      </c>
      <c r="G56" s="6">
        <f>_xlfn.QUARTILE.EXC(G8:G51,1)</f>
        <v>2.4415</v>
      </c>
    </row>
    <row r="57" spans="2:10" x14ac:dyDescent="0.3">
      <c r="B57" s="3" t="s">
        <v>6</v>
      </c>
      <c r="C57" s="6">
        <f>_xlfn.QUARTILE.EXC(C8:C51,3)</f>
        <v>13.379999999999999</v>
      </c>
      <c r="E57" s="6" t="s">
        <v>6</v>
      </c>
      <c r="F57" s="9">
        <f>_xlfn.QUARTILE.EXC(F8:F51,3)</f>
        <v>13.379999999999999</v>
      </c>
      <c r="G57" s="6">
        <f>_xlfn.QUARTILE.EXC(G8:G51,3)</f>
        <v>3.9562499999999998</v>
      </c>
    </row>
    <row r="58" spans="2:10" x14ac:dyDescent="0.3">
      <c r="B58" s="3" t="s">
        <v>7</v>
      </c>
      <c r="C58" s="6">
        <f>MAX(C8:C51)</f>
        <v>18.074999999999999</v>
      </c>
      <c r="E58" s="6" t="s">
        <v>7</v>
      </c>
      <c r="F58" s="9">
        <f>MAX(F8:F51)</f>
        <v>18.074999999999999</v>
      </c>
      <c r="G58" s="6">
        <f t="shared" ref="G58" si="19">MAX(G8:G51)</f>
        <v>5.149</v>
      </c>
    </row>
    <row r="59" spans="2:10" ht="15" thickBot="1" x14ac:dyDescent="0.35">
      <c r="B59" s="4" t="s">
        <v>8</v>
      </c>
      <c r="C59" s="7">
        <f>MIN(C8:C51)</f>
        <v>3.9750000000000001</v>
      </c>
      <c r="E59" s="7" t="s">
        <v>8</v>
      </c>
      <c r="F59" s="10">
        <f>MIN(F8:F51)</f>
        <v>3.9750000000000001</v>
      </c>
      <c r="G59" s="7">
        <f>MIN(G8:G51)</f>
        <v>2.0339999999999998</v>
      </c>
    </row>
    <row r="61" spans="2:10" ht="15" thickBot="1" x14ac:dyDescent="0.35"/>
    <row r="62" spans="2:10" x14ac:dyDescent="0.3">
      <c r="D62" s="28" t="s">
        <v>11</v>
      </c>
      <c r="E62" s="5" t="s">
        <v>10</v>
      </c>
      <c r="F62" s="2">
        <f>_xlfn.CONFIDENCE.T(0.05,F54,22)</f>
        <v>1.4847168148054057</v>
      </c>
      <c r="G62" s="5">
        <f>_xlfn.CONFIDENCE.T(0.05,G54,22)</f>
        <v>0.44491538232516115</v>
      </c>
    </row>
    <row r="63" spans="2:10" x14ac:dyDescent="0.3">
      <c r="D63" s="29"/>
      <c r="E63" s="6" t="s">
        <v>8</v>
      </c>
      <c r="F63" s="3">
        <f>F53-F62</f>
        <v>9.3856468215582307</v>
      </c>
      <c r="G63" s="6">
        <f>G53-G62</f>
        <v>2.7586755267657477</v>
      </c>
    </row>
    <row r="64" spans="2:10" ht="15" thickBot="1" x14ac:dyDescent="0.35">
      <c r="D64" s="30"/>
      <c r="E64" s="7" t="s">
        <v>7</v>
      </c>
      <c r="F64" s="4">
        <f>F53+F62</f>
        <v>12.355080451169043</v>
      </c>
      <c r="G64" s="7">
        <f>G53+G62</f>
        <v>3.6485062914160702</v>
      </c>
    </row>
    <row r="65" spans="4:7" x14ac:dyDescent="0.3">
      <c r="D65" s="13"/>
      <c r="F65" s="14">
        <v>2.5569999999999999</v>
      </c>
      <c r="G65" s="14">
        <v>2.5569999999999999</v>
      </c>
    </row>
    <row r="66" spans="4:7" ht="15" thickBot="1" x14ac:dyDescent="0.35"/>
    <row r="67" spans="4:7" ht="15" thickBot="1" x14ac:dyDescent="0.35">
      <c r="D67" s="50" t="s">
        <v>15</v>
      </c>
      <c r="E67" s="51"/>
      <c r="F67" s="20">
        <f>_xlfn.T.TEST(F8:F51,G8:G51,1,1)</f>
        <v>8.5235266057488457E-12</v>
      </c>
      <c r="G67" s="21"/>
    </row>
    <row r="68" spans="4:7" ht="15" thickBot="1" x14ac:dyDescent="0.35">
      <c r="D68" s="48" t="s">
        <v>16</v>
      </c>
      <c r="E68" s="49"/>
      <c r="F68" s="18">
        <f>_xlfn.T.TEST(F8:F51,G8:G51,2,1)</f>
        <v>1.7047053211497691E-11</v>
      </c>
      <c r="G68" s="19"/>
    </row>
  </sheetData>
  <mergeCells count="146">
    <mergeCell ref="B1:E1"/>
    <mergeCell ref="B2:E2"/>
    <mergeCell ref="F6:F7"/>
    <mergeCell ref="E6:E7"/>
    <mergeCell ref="G6:G7"/>
    <mergeCell ref="G8:G9"/>
    <mergeCell ref="G10:G11"/>
    <mergeCell ref="F8:F9"/>
    <mergeCell ref="E24:E25"/>
    <mergeCell ref="E22:E23"/>
    <mergeCell ref="E20:E21"/>
    <mergeCell ref="E18:E19"/>
    <mergeCell ref="E16:E17"/>
    <mergeCell ref="E14:E15"/>
    <mergeCell ref="E12:E13"/>
    <mergeCell ref="E10:E11"/>
    <mergeCell ref="E8:E9"/>
    <mergeCell ref="F24:F25"/>
    <mergeCell ref="F22:F23"/>
    <mergeCell ref="F20:F21"/>
    <mergeCell ref="F18:F19"/>
    <mergeCell ref="F16:F17"/>
    <mergeCell ref="F14:F15"/>
    <mergeCell ref="F12:F13"/>
    <mergeCell ref="F10:F11"/>
    <mergeCell ref="E30:E31"/>
    <mergeCell ref="F30:F31"/>
    <mergeCell ref="G30:G31"/>
    <mergeCell ref="H30:H31"/>
    <mergeCell ref="H22:H23"/>
    <mergeCell ref="H24:H25"/>
    <mergeCell ref="G24:G25"/>
    <mergeCell ref="G22:G23"/>
    <mergeCell ref="E28:E29"/>
    <mergeCell ref="F28:F29"/>
    <mergeCell ref="G28:G29"/>
    <mergeCell ref="H28:H29"/>
    <mergeCell ref="H26:H27"/>
    <mergeCell ref="G26:G27"/>
    <mergeCell ref="F26:F27"/>
    <mergeCell ref="E26:E27"/>
    <mergeCell ref="H8:H9"/>
    <mergeCell ref="H10:H11"/>
    <mergeCell ref="H12:H13"/>
    <mergeCell ref="H14:H15"/>
    <mergeCell ref="H16:H17"/>
    <mergeCell ref="H18:H19"/>
    <mergeCell ref="H20:H21"/>
    <mergeCell ref="G12:G13"/>
    <mergeCell ref="G14:G15"/>
    <mergeCell ref="G16:G17"/>
    <mergeCell ref="G18:G19"/>
    <mergeCell ref="G20:G21"/>
    <mergeCell ref="E36:E37"/>
    <mergeCell ref="F36:F37"/>
    <mergeCell ref="G36:G37"/>
    <mergeCell ref="H36:H37"/>
    <mergeCell ref="E34:E35"/>
    <mergeCell ref="F34:F35"/>
    <mergeCell ref="G34:G35"/>
    <mergeCell ref="H34:H35"/>
    <mergeCell ref="E32:E33"/>
    <mergeCell ref="F32:F33"/>
    <mergeCell ref="G32:G33"/>
    <mergeCell ref="H32:H33"/>
    <mergeCell ref="E42:E43"/>
    <mergeCell ref="F42:F43"/>
    <mergeCell ref="G42:G43"/>
    <mergeCell ref="H42:H43"/>
    <mergeCell ref="E40:E41"/>
    <mergeCell ref="F40:F41"/>
    <mergeCell ref="G40:G41"/>
    <mergeCell ref="H40:H41"/>
    <mergeCell ref="E38:E39"/>
    <mergeCell ref="F38:F39"/>
    <mergeCell ref="G38:G39"/>
    <mergeCell ref="H38:H39"/>
    <mergeCell ref="H48:H49"/>
    <mergeCell ref="E46:E47"/>
    <mergeCell ref="F46:F47"/>
    <mergeCell ref="G46:G47"/>
    <mergeCell ref="H46:H47"/>
    <mergeCell ref="E44:E45"/>
    <mergeCell ref="F44:F45"/>
    <mergeCell ref="G44:G45"/>
    <mergeCell ref="H44:H45"/>
    <mergeCell ref="F4:G5"/>
    <mergeCell ref="H6:H7"/>
    <mergeCell ref="D68:E68"/>
    <mergeCell ref="D67:E67"/>
    <mergeCell ref="B16:B17"/>
    <mergeCell ref="C16:C17"/>
    <mergeCell ref="B18:B19"/>
    <mergeCell ref="C18:C19"/>
    <mergeCell ref="B20:B21"/>
    <mergeCell ref="C6:C7"/>
    <mergeCell ref="C8:C9"/>
    <mergeCell ref="C10:C11"/>
    <mergeCell ref="C12:C13"/>
    <mergeCell ref="C14:C15"/>
    <mergeCell ref="B6:B7"/>
    <mergeCell ref="B8:B9"/>
    <mergeCell ref="B10:B11"/>
    <mergeCell ref="B12:B13"/>
    <mergeCell ref="B14:B15"/>
    <mergeCell ref="E50:E51"/>
    <mergeCell ref="F50:F51"/>
    <mergeCell ref="G50:G51"/>
    <mergeCell ref="H50:H51"/>
    <mergeCell ref="E48:E49"/>
    <mergeCell ref="C20:C21"/>
    <mergeCell ref="B22:B23"/>
    <mergeCell ref="C22:C23"/>
    <mergeCell ref="B24:B25"/>
    <mergeCell ref="C24:C25"/>
    <mergeCell ref="B30:B31"/>
    <mergeCell ref="C30:C31"/>
    <mergeCell ref="C28:C29"/>
    <mergeCell ref="B28:B29"/>
    <mergeCell ref="B26:B27"/>
    <mergeCell ref="C26:C27"/>
    <mergeCell ref="B38:B39"/>
    <mergeCell ref="C38:C39"/>
    <mergeCell ref="B40:B41"/>
    <mergeCell ref="C40:C41"/>
    <mergeCell ref="B42:B43"/>
    <mergeCell ref="C42:C43"/>
    <mergeCell ref="B32:B33"/>
    <mergeCell ref="C32:C33"/>
    <mergeCell ref="B34:B35"/>
    <mergeCell ref="C34:C35"/>
    <mergeCell ref="B36:B37"/>
    <mergeCell ref="C36:C37"/>
    <mergeCell ref="F68:G68"/>
    <mergeCell ref="F67:G67"/>
    <mergeCell ref="B50:B51"/>
    <mergeCell ref="C50:C51"/>
    <mergeCell ref="B44:B45"/>
    <mergeCell ref="C44:C45"/>
    <mergeCell ref="B46:B47"/>
    <mergeCell ref="C46:C47"/>
    <mergeCell ref="B48:B49"/>
    <mergeCell ref="C48:C49"/>
    <mergeCell ref="D62:D64"/>
    <mergeCell ref="F48:F49"/>
    <mergeCell ref="G48:G49"/>
  </mergeCells>
  <phoneticPr fontId="1" type="noConversion"/>
  <conditionalFormatting sqref="F67:G68">
    <cfRule type="expression" dxfId="5" priority="1">
      <formula>F67&lt;=0.05</formula>
    </cfRule>
    <cfRule type="expression" dxfId="4" priority="2">
      <formula>F67&gt;0.05</formula>
    </cfRule>
  </conditionalFormatting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FA0C8-7029-4A3E-AC4F-96CAE08AADF2}">
  <dimension ref="A1:J68"/>
  <sheetViews>
    <sheetView topLeftCell="A30" zoomScaleNormal="100" workbookViewId="0">
      <selection activeCell="G53" sqref="G53"/>
    </sheetView>
  </sheetViews>
  <sheetFormatPr defaultRowHeight="14.4" x14ac:dyDescent="0.3"/>
  <cols>
    <col min="10" max="11" width="8.88671875" customWidth="1"/>
  </cols>
  <sheetData>
    <row r="1" spans="1:10" x14ac:dyDescent="0.3">
      <c r="A1" s="16" t="s">
        <v>42</v>
      </c>
      <c r="B1" s="61" t="s">
        <v>38</v>
      </c>
      <c r="C1" s="61"/>
      <c r="D1" s="61"/>
      <c r="E1" s="61"/>
    </row>
    <row r="2" spans="1:10" x14ac:dyDescent="0.3">
      <c r="A2" s="16" t="s">
        <v>44</v>
      </c>
      <c r="B2" s="61" t="s">
        <v>39</v>
      </c>
      <c r="C2" s="61"/>
      <c r="D2" s="61"/>
      <c r="E2" s="61"/>
      <c r="F2" s="15" t="s">
        <v>40</v>
      </c>
    </row>
    <row r="3" spans="1:10" ht="15" thickBot="1" x14ac:dyDescent="0.35"/>
    <row r="4" spans="1:10" ht="14.4" customHeight="1" x14ac:dyDescent="0.3">
      <c r="E4" s="1"/>
      <c r="F4" s="42" t="s">
        <v>1</v>
      </c>
      <c r="G4" s="43"/>
      <c r="H4" s="12"/>
      <c r="I4" s="12"/>
      <c r="J4" s="12"/>
    </row>
    <row r="5" spans="1:10" ht="15" customHeight="1" thickBot="1" x14ac:dyDescent="0.35">
      <c r="E5" s="1"/>
      <c r="F5" s="44"/>
      <c r="G5" s="45"/>
      <c r="H5" s="12"/>
      <c r="I5" s="12"/>
      <c r="J5" s="12"/>
    </row>
    <row r="6" spans="1:10" x14ac:dyDescent="0.3">
      <c r="B6" s="57" t="s">
        <v>0</v>
      </c>
      <c r="C6" s="55" t="s">
        <v>9</v>
      </c>
      <c r="E6" s="57" t="s">
        <v>0</v>
      </c>
      <c r="F6" s="62" t="s">
        <v>13</v>
      </c>
      <c r="G6" s="64" t="s">
        <v>14</v>
      </c>
      <c r="H6" s="46" t="s">
        <v>12</v>
      </c>
      <c r="I6" s="11"/>
      <c r="J6" s="11"/>
    </row>
    <row r="7" spans="1:10" ht="15" thickBot="1" x14ac:dyDescent="0.35">
      <c r="B7" s="58"/>
      <c r="C7" s="56"/>
      <c r="E7" s="58"/>
      <c r="F7" s="63"/>
      <c r="G7" s="65"/>
      <c r="H7" s="47"/>
      <c r="I7" s="11"/>
      <c r="J7" s="11"/>
    </row>
    <row r="8" spans="1:10" x14ac:dyDescent="0.3">
      <c r="B8" s="59" t="s">
        <v>18</v>
      </c>
      <c r="C8" s="32">
        <v>9.2469999999999999</v>
      </c>
      <c r="E8" s="59" t="s">
        <v>18</v>
      </c>
      <c r="F8" s="59">
        <v>2.0750000000000002</v>
      </c>
      <c r="G8" s="59">
        <v>3.2709999999999999</v>
      </c>
      <c r="H8" s="32">
        <f>F8-G8</f>
        <v>-1.1959999999999997</v>
      </c>
      <c r="I8" s="1"/>
      <c r="J8" s="1"/>
    </row>
    <row r="9" spans="1:10" x14ac:dyDescent="0.3">
      <c r="B9" s="26"/>
      <c r="C9" s="27"/>
      <c r="E9" s="26"/>
      <c r="F9" s="26"/>
      <c r="G9" s="26"/>
      <c r="H9" s="27"/>
      <c r="I9" s="1"/>
      <c r="J9" s="1"/>
    </row>
    <row r="10" spans="1:10" x14ac:dyDescent="0.3">
      <c r="B10" s="22" t="s">
        <v>19</v>
      </c>
      <c r="C10" s="24">
        <v>10.698</v>
      </c>
      <c r="E10" s="22" t="s">
        <v>19</v>
      </c>
      <c r="F10" s="22">
        <v>2.9929999999999999</v>
      </c>
      <c r="G10" s="22">
        <v>2.2440000000000002</v>
      </c>
      <c r="H10" s="24">
        <f>F10-G10</f>
        <v>0.74899999999999967</v>
      </c>
      <c r="I10" s="1"/>
      <c r="J10" s="1"/>
    </row>
    <row r="11" spans="1:10" x14ac:dyDescent="0.3">
      <c r="B11" s="22"/>
      <c r="C11" s="24"/>
      <c r="E11" s="22"/>
      <c r="F11" s="22"/>
      <c r="G11" s="22"/>
      <c r="H11" s="24"/>
      <c r="I11" s="1"/>
      <c r="J11" s="1"/>
    </row>
    <row r="12" spans="1:10" x14ac:dyDescent="0.3">
      <c r="B12" s="26" t="s">
        <v>20</v>
      </c>
      <c r="C12" s="27">
        <v>8.1120000000000001</v>
      </c>
      <c r="E12" s="26" t="s">
        <v>20</v>
      </c>
      <c r="F12" s="26">
        <v>2.4990000000000001</v>
      </c>
      <c r="G12" s="26">
        <v>2.105</v>
      </c>
      <c r="H12" s="27">
        <f>F12-G12</f>
        <v>0.39400000000000013</v>
      </c>
      <c r="I12" s="1"/>
      <c r="J12" s="1"/>
    </row>
    <row r="13" spans="1:10" x14ac:dyDescent="0.3">
      <c r="B13" s="26"/>
      <c r="C13" s="27"/>
      <c r="E13" s="26"/>
      <c r="F13" s="26"/>
      <c r="G13" s="26"/>
      <c r="H13" s="27"/>
      <c r="I13" s="1"/>
      <c r="J13" s="1"/>
    </row>
    <row r="14" spans="1:10" x14ac:dyDescent="0.3">
      <c r="B14" s="22" t="s">
        <v>21</v>
      </c>
      <c r="C14" s="24">
        <v>8.5440000000000005</v>
      </c>
      <c r="E14" s="22" t="s">
        <v>21</v>
      </c>
      <c r="F14" s="22">
        <v>2.4279999999999999</v>
      </c>
      <c r="G14" s="22">
        <v>2.6970000000000001</v>
      </c>
      <c r="H14" s="24">
        <f>F14-G14</f>
        <v>-0.26900000000000013</v>
      </c>
      <c r="I14" s="1"/>
      <c r="J14" s="1"/>
    </row>
    <row r="15" spans="1:10" ht="15" thickBot="1" x14ac:dyDescent="0.35">
      <c r="B15" s="23"/>
      <c r="C15" s="25"/>
      <c r="E15" s="23"/>
      <c r="F15" s="23"/>
      <c r="G15" s="23"/>
      <c r="H15" s="25"/>
      <c r="I15" s="1"/>
      <c r="J15" s="1"/>
    </row>
    <row r="16" spans="1:10" x14ac:dyDescent="0.3">
      <c r="B16" s="52" t="s">
        <v>17</v>
      </c>
      <c r="C16" s="54">
        <v>12.195</v>
      </c>
      <c r="E16" s="52" t="s">
        <v>17</v>
      </c>
      <c r="F16" s="52">
        <v>4.4249999999999998</v>
      </c>
      <c r="G16" s="52">
        <v>4.22</v>
      </c>
      <c r="H16" s="37">
        <f>F16-G16</f>
        <v>0.20500000000000007</v>
      </c>
      <c r="I16" s="1"/>
      <c r="J16" s="1"/>
    </row>
    <row r="17" spans="2:10" x14ac:dyDescent="0.3">
      <c r="B17" s="53"/>
      <c r="C17" s="33"/>
      <c r="E17" s="53"/>
      <c r="F17" s="53"/>
      <c r="G17" s="53"/>
      <c r="H17" s="33"/>
      <c r="I17" s="1"/>
      <c r="J17" s="1"/>
    </row>
    <row r="18" spans="2:10" x14ac:dyDescent="0.3">
      <c r="B18" s="34" t="s">
        <v>22</v>
      </c>
      <c r="C18" s="35">
        <v>12.614000000000001</v>
      </c>
      <c r="E18" s="34" t="s">
        <v>22</v>
      </c>
      <c r="F18" s="34">
        <v>4.6580000000000004</v>
      </c>
      <c r="G18" s="34">
        <v>2.2589999999999999</v>
      </c>
      <c r="H18" s="35">
        <f>F18-G18</f>
        <v>2.3990000000000005</v>
      </c>
      <c r="I18" s="1"/>
      <c r="J18" s="1"/>
    </row>
    <row r="19" spans="2:10" x14ac:dyDescent="0.3">
      <c r="B19" s="34"/>
      <c r="C19" s="35"/>
      <c r="E19" s="34"/>
      <c r="F19" s="34"/>
      <c r="G19" s="34"/>
      <c r="H19" s="35"/>
      <c r="I19" s="1"/>
      <c r="J19" s="1"/>
    </row>
    <row r="20" spans="2:10" x14ac:dyDescent="0.3">
      <c r="B20" s="53" t="s">
        <v>23</v>
      </c>
      <c r="C20" s="33">
        <v>6.9160000000000004</v>
      </c>
      <c r="E20" s="53" t="s">
        <v>23</v>
      </c>
      <c r="F20" s="53">
        <v>2.4860000000000002</v>
      </c>
      <c r="G20" s="53">
        <v>2.581</v>
      </c>
      <c r="H20" s="33">
        <f>F20-G20</f>
        <v>-9.4999999999999751E-2</v>
      </c>
      <c r="J20" s="1"/>
    </row>
    <row r="21" spans="2:10" x14ac:dyDescent="0.3">
      <c r="B21" s="53"/>
      <c r="C21" s="33"/>
      <c r="E21" s="53"/>
      <c r="F21" s="53"/>
      <c r="G21" s="53"/>
      <c r="H21" s="33"/>
      <c r="J21" s="1"/>
    </row>
    <row r="22" spans="2:10" x14ac:dyDescent="0.3">
      <c r="B22" s="34" t="s">
        <v>24</v>
      </c>
      <c r="C22" s="35">
        <v>14.734999999999999</v>
      </c>
      <c r="E22" s="34" t="s">
        <v>24</v>
      </c>
      <c r="F22" s="34">
        <v>4.7530000000000001</v>
      </c>
      <c r="G22" s="34">
        <v>5.7770000000000001</v>
      </c>
      <c r="H22" s="35">
        <f>F22-G22</f>
        <v>-1.024</v>
      </c>
      <c r="I22" s="1"/>
      <c r="J22" s="1"/>
    </row>
    <row r="23" spans="2:10" x14ac:dyDescent="0.3">
      <c r="B23" s="34"/>
      <c r="C23" s="35"/>
      <c r="E23" s="34"/>
      <c r="F23" s="34"/>
      <c r="G23" s="34"/>
      <c r="H23" s="35"/>
      <c r="I23" s="1"/>
      <c r="J23" s="1"/>
    </row>
    <row r="24" spans="2:10" x14ac:dyDescent="0.3">
      <c r="B24" s="36" t="s">
        <v>28</v>
      </c>
      <c r="C24" s="36">
        <v>14.205</v>
      </c>
      <c r="E24" s="53" t="s">
        <v>28</v>
      </c>
      <c r="F24" s="53">
        <v>3.6850000000000001</v>
      </c>
      <c r="G24" s="53">
        <v>2.927</v>
      </c>
      <c r="H24" s="33">
        <f>F24-G24</f>
        <v>0.75800000000000001</v>
      </c>
      <c r="I24" s="1"/>
      <c r="J24" s="1"/>
    </row>
    <row r="25" spans="2:10" x14ac:dyDescent="0.3">
      <c r="B25" s="37"/>
      <c r="C25" s="37"/>
      <c r="E25" s="53"/>
      <c r="F25" s="53"/>
      <c r="G25" s="53"/>
      <c r="H25" s="33"/>
      <c r="I25" s="1"/>
      <c r="J25" s="1"/>
    </row>
    <row r="26" spans="2:10" x14ac:dyDescent="0.3">
      <c r="B26" s="40" t="s">
        <v>27</v>
      </c>
      <c r="C26" s="40">
        <v>13.164</v>
      </c>
      <c r="E26" s="40" t="s">
        <v>27</v>
      </c>
      <c r="F26" s="40">
        <v>4.8330000000000002</v>
      </c>
      <c r="G26" s="40">
        <v>4.8339999999999996</v>
      </c>
      <c r="H26" s="35">
        <f>F26-G26</f>
        <v>-9.9999999999944578E-4</v>
      </c>
      <c r="I26" s="1"/>
      <c r="J26" s="1"/>
    </row>
    <row r="27" spans="2:10" x14ac:dyDescent="0.3">
      <c r="B27" s="41"/>
      <c r="C27" s="41"/>
      <c r="E27" s="41"/>
      <c r="F27" s="41"/>
      <c r="G27" s="41"/>
      <c r="H27" s="35"/>
      <c r="I27" s="1"/>
      <c r="J27" s="1"/>
    </row>
    <row r="28" spans="2:10" x14ac:dyDescent="0.3">
      <c r="B28" s="36" t="s">
        <v>25</v>
      </c>
      <c r="C28" s="36">
        <v>18.074999999999999</v>
      </c>
      <c r="E28" s="36" t="s">
        <v>25</v>
      </c>
      <c r="F28" s="36">
        <v>5.149</v>
      </c>
      <c r="G28" s="36">
        <v>4.9950000000000001</v>
      </c>
      <c r="H28" s="33">
        <f>F28-G28</f>
        <v>0.15399999999999991</v>
      </c>
      <c r="I28" s="1"/>
      <c r="J28" s="1"/>
    </row>
    <row r="29" spans="2:10" x14ac:dyDescent="0.3">
      <c r="B29" s="37"/>
      <c r="C29" s="37"/>
      <c r="E29" s="37"/>
      <c r="F29" s="37"/>
      <c r="G29" s="37"/>
      <c r="H29" s="33"/>
      <c r="I29" s="1"/>
      <c r="J29" s="1"/>
    </row>
    <row r="30" spans="2:10" x14ac:dyDescent="0.3">
      <c r="B30" s="34" t="s">
        <v>26</v>
      </c>
      <c r="C30" s="35">
        <v>3.9750000000000001</v>
      </c>
      <c r="E30" s="34" t="s">
        <v>26</v>
      </c>
      <c r="F30" s="34">
        <v>2.6549999999999998</v>
      </c>
      <c r="G30" s="34">
        <v>3.0790000000000002</v>
      </c>
      <c r="H30" s="35">
        <f>F30-G30</f>
        <v>-0.42400000000000038</v>
      </c>
      <c r="I30" s="1"/>
      <c r="J30" s="1"/>
    </row>
    <row r="31" spans="2:10" ht="15" thickBot="1" x14ac:dyDescent="0.35">
      <c r="B31" s="38"/>
      <c r="C31" s="39"/>
      <c r="E31" s="38"/>
      <c r="F31" s="38"/>
      <c r="G31" s="38"/>
      <c r="H31" s="39"/>
      <c r="I31" s="1"/>
      <c r="J31" s="1"/>
    </row>
    <row r="32" spans="2:10" x14ac:dyDescent="0.3">
      <c r="B32" s="31" t="s">
        <v>29</v>
      </c>
      <c r="C32" s="32">
        <v>11.682</v>
      </c>
      <c r="E32" s="31" t="s">
        <v>29</v>
      </c>
      <c r="F32" s="31">
        <v>2.2229999999999999</v>
      </c>
      <c r="G32" s="31">
        <v>4.1609999999999996</v>
      </c>
      <c r="H32" s="60">
        <f>F32-G32</f>
        <v>-1.9379999999999997</v>
      </c>
      <c r="I32" s="1"/>
      <c r="J32" s="1"/>
    </row>
    <row r="33" spans="2:10" x14ac:dyDescent="0.3">
      <c r="B33" s="26"/>
      <c r="C33" s="27"/>
      <c r="E33" s="26"/>
      <c r="F33" s="26"/>
      <c r="G33" s="26"/>
      <c r="H33" s="27"/>
      <c r="I33" s="1"/>
      <c r="J33" s="1"/>
    </row>
    <row r="34" spans="2:10" x14ac:dyDescent="0.3">
      <c r="B34" s="22" t="s">
        <v>30</v>
      </c>
      <c r="C34" s="24">
        <v>7.0179999999999998</v>
      </c>
      <c r="E34" s="22" t="s">
        <v>30</v>
      </c>
      <c r="F34" s="22">
        <v>2.5760000000000001</v>
      </c>
      <c r="G34" s="22">
        <v>2.7530000000000001</v>
      </c>
      <c r="H34" s="24">
        <f>F34-G34</f>
        <v>-0.17700000000000005</v>
      </c>
      <c r="I34" s="1"/>
      <c r="J34" s="1"/>
    </row>
    <row r="35" spans="2:10" x14ac:dyDescent="0.3">
      <c r="B35" s="22"/>
      <c r="C35" s="24"/>
      <c r="E35" s="22"/>
      <c r="F35" s="22"/>
      <c r="G35" s="22"/>
      <c r="H35" s="24"/>
      <c r="J35" s="1"/>
    </row>
    <row r="36" spans="2:10" x14ac:dyDescent="0.3">
      <c r="B36" s="26" t="s">
        <v>31</v>
      </c>
      <c r="C36" s="27">
        <v>8.0370000000000008</v>
      </c>
      <c r="E36" s="26" t="s">
        <v>31</v>
      </c>
      <c r="F36" s="26">
        <v>2.048</v>
      </c>
      <c r="G36" s="26">
        <v>3.294</v>
      </c>
      <c r="H36" s="27">
        <f>F36-G36</f>
        <v>-1.246</v>
      </c>
      <c r="I36" s="1"/>
      <c r="J36" s="1"/>
    </row>
    <row r="37" spans="2:10" x14ac:dyDescent="0.3">
      <c r="B37" s="26"/>
      <c r="C37" s="27"/>
      <c r="E37" s="26"/>
      <c r="F37" s="26"/>
      <c r="G37" s="26"/>
      <c r="H37" s="27"/>
      <c r="I37" s="1"/>
      <c r="J37" s="1"/>
    </row>
    <row r="38" spans="2:10" x14ac:dyDescent="0.3">
      <c r="B38" s="22" t="s">
        <v>32</v>
      </c>
      <c r="C38" s="24">
        <v>11.446999999999999</v>
      </c>
      <c r="E38" s="22" t="s">
        <v>32</v>
      </c>
      <c r="F38" s="22">
        <v>2.0339999999999998</v>
      </c>
      <c r="G38" s="22">
        <v>2.363</v>
      </c>
      <c r="H38" s="24">
        <f>F38-G38</f>
        <v>-0.32900000000000018</v>
      </c>
      <c r="I38" s="1"/>
      <c r="J38" s="1"/>
    </row>
    <row r="39" spans="2:10" x14ac:dyDescent="0.3">
      <c r="B39" s="22"/>
      <c r="C39" s="24"/>
      <c r="E39" s="22"/>
      <c r="F39" s="22"/>
      <c r="G39" s="22"/>
      <c r="H39" s="24"/>
      <c r="I39" s="1"/>
      <c r="J39" s="1"/>
    </row>
    <row r="40" spans="2:10" x14ac:dyDescent="0.3">
      <c r="B40" s="26" t="s">
        <v>33</v>
      </c>
      <c r="C40" s="27">
        <v>14.028</v>
      </c>
      <c r="E40" s="26" t="s">
        <v>33</v>
      </c>
      <c r="F40" s="26">
        <v>2.907</v>
      </c>
      <c r="G40" s="26">
        <v>3.5089999999999999</v>
      </c>
      <c r="H40" s="27">
        <f>F40-G40</f>
        <v>-0.60199999999999987</v>
      </c>
      <c r="I40" s="1"/>
      <c r="J40" s="1"/>
    </row>
    <row r="41" spans="2:10" x14ac:dyDescent="0.3">
      <c r="B41" s="26"/>
      <c r="C41" s="27"/>
      <c r="E41" s="26"/>
      <c r="F41" s="26"/>
      <c r="G41" s="26"/>
      <c r="H41" s="27"/>
      <c r="I41" s="1"/>
      <c r="J41" s="1"/>
    </row>
    <row r="42" spans="2:10" x14ac:dyDescent="0.3">
      <c r="B42" s="22" t="s">
        <v>34</v>
      </c>
      <c r="C42" s="24">
        <v>14.061999999999999</v>
      </c>
      <c r="E42" s="22" t="s">
        <v>34</v>
      </c>
      <c r="F42" s="22">
        <v>3.13</v>
      </c>
      <c r="G42" s="22">
        <v>2.9409999999999998</v>
      </c>
      <c r="H42" s="24">
        <f>F42-G42</f>
        <v>0.18900000000000006</v>
      </c>
      <c r="I42" s="1"/>
      <c r="J42" s="1"/>
    </row>
    <row r="43" spans="2:10" x14ac:dyDescent="0.3">
      <c r="B43" s="22"/>
      <c r="C43" s="24"/>
      <c r="E43" s="22"/>
      <c r="F43" s="22"/>
      <c r="G43" s="22"/>
      <c r="H43" s="24"/>
      <c r="I43" s="1"/>
      <c r="J43" s="1"/>
    </row>
    <row r="44" spans="2:10" x14ac:dyDescent="0.3">
      <c r="B44" s="26" t="s">
        <v>36</v>
      </c>
      <c r="C44" s="27">
        <v>11.601000000000001</v>
      </c>
      <c r="E44" s="26" t="s">
        <v>36</v>
      </c>
      <c r="F44" s="26">
        <v>3.0960000000000001</v>
      </c>
      <c r="G44" s="26">
        <v>3.7240000000000002</v>
      </c>
      <c r="H44" s="27">
        <f>F44-G44</f>
        <v>-0.62800000000000011</v>
      </c>
      <c r="I44" s="1"/>
      <c r="J44" s="1"/>
    </row>
    <row r="45" spans="2:10" x14ac:dyDescent="0.3">
      <c r="B45" s="26"/>
      <c r="C45" s="27"/>
      <c r="E45" s="26"/>
      <c r="F45" s="26"/>
      <c r="G45" s="26"/>
      <c r="H45" s="27"/>
      <c r="I45" s="1"/>
      <c r="J45" s="1"/>
    </row>
    <row r="46" spans="2:10" x14ac:dyDescent="0.3">
      <c r="B46" s="22" t="s">
        <v>35</v>
      </c>
      <c r="C46" s="24">
        <v>13.148999999999999</v>
      </c>
      <c r="E46" s="22" t="s">
        <v>35</v>
      </c>
      <c r="F46" s="22">
        <v>3.8</v>
      </c>
      <c r="G46" s="22">
        <v>4.1070000000000002</v>
      </c>
      <c r="H46" s="24">
        <f>F46-G46</f>
        <v>-0.30700000000000038</v>
      </c>
      <c r="I46" s="1"/>
      <c r="J46" s="1"/>
    </row>
    <row r="47" spans="2:10" x14ac:dyDescent="0.3">
      <c r="B47" s="22"/>
      <c r="C47" s="24"/>
      <c r="E47" s="22"/>
      <c r="F47" s="22"/>
      <c r="G47" s="22"/>
      <c r="H47" s="24"/>
      <c r="I47" s="1"/>
      <c r="J47" s="1"/>
    </row>
    <row r="48" spans="2:10" x14ac:dyDescent="0.3">
      <c r="B48" s="26" t="s">
        <v>37</v>
      </c>
      <c r="C48" s="27">
        <v>7.4539999999999997</v>
      </c>
      <c r="E48" s="26" t="s">
        <v>37</v>
      </c>
      <c r="F48" s="26">
        <v>2.4460000000000002</v>
      </c>
      <c r="G48" s="26">
        <v>3.976</v>
      </c>
      <c r="H48" s="27">
        <f>F48-G48</f>
        <v>-1.5299999999999998</v>
      </c>
      <c r="I48" s="1"/>
      <c r="J48" s="1"/>
    </row>
    <row r="49" spans="2:10" x14ac:dyDescent="0.3">
      <c r="B49" s="26"/>
      <c r="C49" s="27"/>
      <c r="E49" s="26"/>
      <c r="F49" s="26"/>
      <c r="G49" s="26"/>
      <c r="H49" s="27"/>
      <c r="I49" s="1"/>
      <c r="J49" s="1"/>
    </row>
    <row r="50" spans="2:10" x14ac:dyDescent="0.3">
      <c r="B50" s="22" t="s">
        <v>20</v>
      </c>
      <c r="C50" s="24">
        <v>8.19</v>
      </c>
      <c r="E50" s="22" t="s">
        <v>20</v>
      </c>
      <c r="F50" s="22">
        <v>3.58</v>
      </c>
      <c r="G50" s="22">
        <v>2.91</v>
      </c>
      <c r="H50" s="24">
        <f>F50-G50</f>
        <v>0.66999999999999993</v>
      </c>
      <c r="I50" s="1"/>
      <c r="J50" s="1"/>
    </row>
    <row r="51" spans="2:10" ht="15" thickBot="1" x14ac:dyDescent="0.35">
      <c r="B51" s="23"/>
      <c r="C51" s="25"/>
      <c r="E51" s="23"/>
      <c r="F51" s="23"/>
      <c r="G51" s="23"/>
      <c r="H51" s="25"/>
      <c r="I51" s="1"/>
      <c r="J51" s="1"/>
    </row>
    <row r="52" spans="2:10" ht="15" thickBot="1" x14ac:dyDescent="0.35"/>
    <row r="53" spans="2:10" x14ac:dyDescent="0.3">
      <c r="B53" s="2" t="s">
        <v>2</v>
      </c>
      <c r="C53" s="5">
        <f>AVERAGE(C8:C51)</f>
        <v>10.870363636363637</v>
      </c>
      <c r="E53" s="5" t="s">
        <v>2</v>
      </c>
      <c r="F53" s="8">
        <f>AVERAGE(F8:F51)</f>
        <v>3.2035909090909089</v>
      </c>
      <c r="G53" s="5">
        <f>AVERAGE(G8:G51)</f>
        <v>3.3966818181818179</v>
      </c>
      <c r="H53" s="5">
        <f>AVERAGE(H8:H51)</f>
        <v>-0.19309090909090906</v>
      </c>
    </row>
    <row r="54" spans="2:10" ht="15" thickBot="1" x14ac:dyDescent="0.35">
      <c r="B54" s="3" t="s">
        <v>4</v>
      </c>
      <c r="C54" s="6">
        <f>_xlfn.STDEV.S(C8:C51)</f>
        <v>3.3486693525787858</v>
      </c>
      <c r="E54" s="6" t="s">
        <v>4</v>
      </c>
      <c r="F54" s="9">
        <f>_xlfn.STDEV.S(F8:F51)</f>
        <v>1.0034738546949173</v>
      </c>
      <c r="G54" s="6">
        <f>_xlfn.STDEV.S(G8:G51)</f>
        <v>0.98149275942135228</v>
      </c>
      <c r="H54" s="7">
        <f>_xlfn.STDEV.S(H8:H51)</f>
        <v>0.92982680973603693</v>
      </c>
    </row>
    <row r="55" spans="2:10" x14ac:dyDescent="0.3">
      <c r="B55" s="3" t="s">
        <v>3</v>
      </c>
      <c r="C55" s="6">
        <f>MEDIAN(C8:C51)</f>
        <v>11.524000000000001</v>
      </c>
      <c r="E55" s="6" t="s">
        <v>3</v>
      </c>
      <c r="F55" s="9">
        <f>MEDIAN(F8:F51)</f>
        <v>2.95</v>
      </c>
      <c r="G55" s="6">
        <f>MEDIAN(G8:G51)</f>
        <v>3.1749999999999998</v>
      </c>
    </row>
    <row r="56" spans="2:10" x14ac:dyDescent="0.3">
      <c r="B56" s="3" t="s">
        <v>5</v>
      </c>
      <c r="C56" s="6">
        <f>_xlfn.QUARTILE.EXC(C8:C51,1)</f>
        <v>8.0932500000000012</v>
      </c>
      <c r="E56" s="6" t="s">
        <v>5</v>
      </c>
      <c r="F56" s="9">
        <f>_xlfn.QUARTILE.EXC(F8:F51,1)</f>
        <v>2.4415</v>
      </c>
      <c r="G56" s="6">
        <f>_xlfn.QUARTILE.EXC(G8:G51,1)</f>
        <v>2.6680000000000001</v>
      </c>
    </row>
    <row r="57" spans="2:10" x14ac:dyDescent="0.3">
      <c r="B57" s="3" t="s">
        <v>6</v>
      </c>
      <c r="C57" s="6">
        <f>_xlfn.QUARTILE.EXC(C8:C51,3)</f>
        <v>13.379999999999999</v>
      </c>
      <c r="E57" s="6" t="s">
        <v>6</v>
      </c>
      <c r="F57" s="9">
        <f>_xlfn.QUARTILE.EXC(F8:F51,3)</f>
        <v>3.9562499999999998</v>
      </c>
      <c r="G57" s="6">
        <f>_xlfn.QUARTILE.EXC(G8:G51,3)</f>
        <v>4.1204999999999998</v>
      </c>
    </row>
    <row r="58" spans="2:10" x14ac:dyDescent="0.3">
      <c r="B58" s="3" t="s">
        <v>7</v>
      </c>
      <c r="C58" s="6">
        <f>MAX(C8:C51)</f>
        <v>18.074999999999999</v>
      </c>
      <c r="E58" s="6" t="s">
        <v>7</v>
      </c>
      <c r="F58" s="9">
        <f>MAX(F8:F51)</f>
        <v>5.149</v>
      </c>
      <c r="G58" s="6">
        <f>MAX(G8:G51)</f>
        <v>5.7770000000000001</v>
      </c>
    </row>
    <row r="59" spans="2:10" ht="15" thickBot="1" x14ac:dyDescent="0.35">
      <c r="B59" s="4" t="s">
        <v>8</v>
      </c>
      <c r="C59" s="7">
        <f>MIN(C8:C51)</f>
        <v>3.9750000000000001</v>
      </c>
      <c r="E59" s="7" t="s">
        <v>8</v>
      </c>
      <c r="F59" s="10">
        <f>MIN(F8:F51)</f>
        <v>2.0339999999999998</v>
      </c>
      <c r="G59" s="7">
        <f>MIN(G8:G51)</f>
        <v>2.105</v>
      </c>
    </row>
    <row r="61" spans="2:10" ht="15" thickBot="1" x14ac:dyDescent="0.35"/>
    <row r="62" spans="2:10" x14ac:dyDescent="0.3">
      <c r="D62" s="28" t="s">
        <v>11</v>
      </c>
      <c r="E62" s="5" t="s">
        <v>10</v>
      </c>
      <c r="F62" s="2">
        <f>_xlfn.CONFIDENCE.T(0.05,F54,22)</f>
        <v>0.44491538232516115</v>
      </c>
      <c r="G62" s="5">
        <f>_xlfn.CONFIDENCE.T(0.05,G54,22)</f>
        <v>0.43516951065963849</v>
      </c>
    </row>
    <row r="63" spans="2:10" x14ac:dyDescent="0.3">
      <c r="D63" s="29"/>
      <c r="E63" s="6" t="s">
        <v>8</v>
      </c>
      <c r="F63" s="3">
        <f>F53-F62</f>
        <v>2.7586755267657477</v>
      </c>
      <c r="G63" s="6">
        <f>G53-G62</f>
        <v>2.9615123075221792</v>
      </c>
    </row>
    <row r="64" spans="2:10" ht="15" thickBot="1" x14ac:dyDescent="0.35">
      <c r="D64" s="30"/>
      <c r="E64" s="7" t="s">
        <v>7</v>
      </c>
      <c r="F64" s="4">
        <f>F53+F62</f>
        <v>3.6485062914160702</v>
      </c>
      <c r="G64" s="7">
        <f>G53+G62</f>
        <v>3.8318513288414566</v>
      </c>
    </row>
    <row r="65" spans="4:7" x14ac:dyDescent="0.3">
      <c r="D65" s="13"/>
      <c r="F65" s="14">
        <v>2.5569999999999999</v>
      </c>
      <c r="G65" s="14">
        <v>2.5569999999999999</v>
      </c>
    </row>
    <row r="66" spans="4:7" ht="15" thickBot="1" x14ac:dyDescent="0.35"/>
    <row r="67" spans="4:7" ht="15" thickBot="1" x14ac:dyDescent="0.35">
      <c r="D67" s="50" t="s">
        <v>15</v>
      </c>
      <c r="E67" s="51"/>
      <c r="F67" s="20">
        <f>_xlfn.T.TEST(F8:F51,G8:G51,1,1)</f>
        <v>0.17056504536537864</v>
      </c>
      <c r="G67" s="21"/>
    </row>
    <row r="68" spans="4:7" ht="15" thickBot="1" x14ac:dyDescent="0.35">
      <c r="D68" s="48" t="s">
        <v>16</v>
      </c>
      <c r="E68" s="49"/>
      <c r="F68" s="18">
        <f>_xlfn.T.TEST(F8:F51,G8:G51,2,1)</f>
        <v>0.34113009073075728</v>
      </c>
      <c r="G68" s="19"/>
    </row>
  </sheetData>
  <mergeCells count="146">
    <mergeCell ref="B1:E1"/>
    <mergeCell ref="B2:E2"/>
    <mergeCell ref="H6:H7"/>
    <mergeCell ref="B8:B9"/>
    <mergeCell ref="C8:C9"/>
    <mergeCell ref="E8:E9"/>
    <mergeCell ref="F8:F9"/>
    <mergeCell ref="G8:G9"/>
    <mergeCell ref="H8:H9"/>
    <mergeCell ref="F4:G5"/>
    <mergeCell ref="B6:B7"/>
    <mergeCell ref="C6:C7"/>
    <mergeCell ref="E6:E7"/>
    <mergeCell ref="F6:F7"/>
    <mergeCell ref="G6:G7"/>
    <mergeCell ref="B12:B13"/>
    <mergeCell ref="C12:C13"/>
    <mergeCell ref="E12:E13"/>
    <mergeCell ref="F12:F13"/>
    <mergeCell ref="G12:G13"/>
    <mergeCell ref="H12:H13"/>
    <mergeCell ref="B10:B11"/>
    <mergeCell ref="C10:C11"/>
    <mergeCell ref="E10:E11"/>
    <mergeCell ref="F10:F11"/>
    <mergeCell ref="G10:G11"/>
    <mergeCell ref="H10:H11"/>
    <mergeCell ref="B16:B17"/>
    <mergeCell ref="C16:C17"/>
    <mergeCell ref="E16:E17"/>
    <mergeCell ref="F16:F17"/>
    <mergeCell ref="G16:G17"/>
    <mergeCell ref="H16:H17"/>
    <mergeCell ref="B14:B15"/>
    <mergeCell ref="C14:C15"/>
    <mergeCell ref="E14:E15"/>
    <mergeCell ref="F14:F15"/>
    <mergeCell ref="G14:G15"/>
    <mergeCell ref="H14:H15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H18:H19"/>
    <mergeCell ref="B24:B25"/>
    <mergeCell ref="C24:C25"/>
    <mergeCell ref="E24:E25"/>
    <mergeCell ref="F24:F25"/>
    <mergeCell ref="G24:G25"/>
    <mergeCell ref="H24:H25"/>
    <mergeCell ref="B22:B23"/>
    <mergeCell ref="C22:C23"/>
    <mergeCell ref="E22:E23"/>
    <mergeCell ref="F22:F23"/>
    <mergeCell ref="G22:G23"/>
    <mergeCell ref="H22:H23"/>
    <mergeCell ref="B28:B29"/>
    <mergeCell ref="C28:C29"/>
    <mergeCell ref="E28:E29"/>
    <mergeCell ref="F28:F29"/>
    <mergeCell ref="G28:G29"/>
    <mergeCell ref="H28:H29"/>
    <mergeCell ref="B26:B27"/>
    <mergeCell ref="C26:C27"/>
    <mergeCell ref="E26:E27"/>
    <mergeCell ref="F26:F27"/>
    <mergeCell ref="G26:G27"/>
    <mergeCell ref="H26:H27"/>
    <mergeCell ref="B32:B33"/>
    <mergeCell ref="C32:C33"/>
    <mergeCell ref="E32:E33"/>
    <mergeCell ref="F32:F33"/>
    <mergeCell ref="G32:G33"/>
    <mergeCell ref="H32:H33"/>
    <mergeCell ref="B30:B31"/>
    <mergeCell ref="C30:C31"/>
    <mergeCell ref="E30:E31"/>
    <mergeCell ref="F30:F31"/>
    <mergeCell ref="G30:G31"/>
    <mergeCell ref="H30:H31"/>
    <mergeCell ref="B36:B37"/>
    <mergeCell ref="C36:C37"/>
    <mergeCell ref="E36:E37"/>
    <mergeCell ref="F36:F37"/>
    <mergeCell ref="G36:G37"/>
    <mergeCell ref="H36:H37"/>
    <mergeCell ref="B34:B35"/>
    <mergeCell ref="C34:C35"/>
    <mergeCell ref="E34:E35"/>
    <mergeCell ref="F34:F35"/>
    <mergeCell ref="G34:G35"/>
    <mergeCell ref="H34:H35"/>
    <mergeCell ref="B40:B41"/>
    <mergeCell ref="C40:C41"/>
    <mergeCell ref="E40:E41"/>
    <mergeCell ref="F40:F41"/>
    <mergeCell ref="G40:G41"/>
    <mergeCell ref="H40:H41"/>
    <mergeCell ref="B38:B39"/>
    <mergeCell ref="C38:C39"/>
    <mergeCell ref="E38:E39"/>
    <mergeCell ref="F38:F39"/>
    <mergeCell ref="G38:G39"/>
    <mergeCell ref="H38:H39"/>
    <mergeCell ref="B44:B45"/>
    <mergeCell ref="C44:C45"/>
    <mergeCell ref="E44:E45"/>
    <mergeCell ref="F44:F45"/>
    <mergeCell ref="G44:G45"/>
    <mergeCell ref="H44:H45"/>
    <mergeCell ref="B42:B43"/>
    <mergeCell ref="C42:C43"/>
    <mergeCell ref="E42:E43"/>
    <mergeCell ref="F42:F43"/>
    <mergeCell ref="G42:G43"/>
    <mergeCell ref="H42:H43"/>
    <mergeCell ref="H50:H51"/>
    <mergeCell ref="B48:B49"/>
    <mergeCell ref="C48:C49"/>
    <mergeCell ref="E48:E49"/>
    <mergeCell ref="F48:F49"/>
    <mergeCell ref="G48:G49"/>
    <mergeCell ref="H48:H49"/>
    <mergeCell ref="B46:B47"/>
    <mergeCell ref="C46:C47"/>
    <mergeCell ref="E46:E47"/>
    <mergeCell ref="F46:F47"/>
    <mergeCell ref="G46:G47"/>
    <mergeCell ref="H46:H47"/>
    <mergeCell ref="D62:D64"/>
    <mergeCell ref="D67:E67"/>
    <mergeCell ref="F67:G67"/>
    <mergeCell ref="D68:E68"/>
    <mergeCell ref="F68:G68"/>
    <mergeCell ref="B50:B51"/>
    <mergeCell ref="C50:C51"/>
    <mergeCell ref="E50:E51"/>
    <mergeCell ref="F50:F51"/>
    <mergeCell ref="G50:G51"/>
  </mergeCells>
  <conditionalFormatting sqref="F67:G68">
    <cfRule type="expression" dxfId="3" priority="1">
      <formula>F67&gt;0.05</formula>
    </cfRule>
    <cfRule type="expression" dxfId="2" priority="3">
      <formula>F67&lt;=0.05</formula>
    </cfRule>
  </conditionalFormatting>
  <hyperlinks>
    <hyperlink ref="F2" r:id="rId1" xr:uid="{A2503563-B209-440D-B811-A18943F0BF69}"/>
  </hyperlinks>
  <pageMargins left="0.7" right="0.7" top="0.75" bottom="0.75" header="0.3" footer="0.3"/>
  <pageSetup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4FF8B-E6FF-4522-B99A-BB3E3B855D02}">
  <dimension ref="A1:J68"/>
  <sheetViews>
    <sheetView tabSelected="1" zoomScale="94" zoomScaleNormal="94" workbookViewId="0">
      <selection activeCell="I21" sqref="I21"/>
    </sheetView>
  </sheetViews>
  <sheetFormatPr defaultRowHeight="14.4" x14ac:dyDescent="0.3"/>
  <cols>
    <col min="10" max="11" width="8.88671875" customWidth="1"/>
  </cols>
  <sheetData>
    <row r="1" spans="1:10" x14ac:dyDescent="0.3">
      <c r="A1" s="16" t="s">
        <v>42</v>
      </c>
      <c r="B1" s="61" t="s">
        <v>38</v>
      </c>
      <c r="C1" s="61"/>
      <c r="D1" s="61"/>
      <c r="E1" s="61"/>
    </row>
    <row r="2" spans="1:10" x14ac:dyDescent="0.3">
      <c r="A2" s="16" t="s">
        <v>43</v>
      </c>
      <c r="B2" s="61" t="s">
        <v>41</v>
      </c>
      <c r="C2" s="61"/>
      <c r="D2" s="61"/>
      <c r="E2" s="61"/>
      <c r="F2" s="15"/>
    </row>
    <row r="3" spans="1:10" ht="15" thickBot="1" x14ac:dyDescent="0.35"/>
    <row r="4" spans="1:10" ht="14.4" customHeight="1" x14ac:dyDescent="0.3">
      <c r="E4" s="1"/>
      <c r="F4" s="42" t="s">
        <v>1</v>
      </c>
      <c r="G4" s="43"/>
      <c r="H4" s="12"/>
      <c r="I4" s="12"/>
      <c r="J4" s="12"/>
    </row>
    <row r="5" spans="1:10" ht="15" customHeight="1" thickBot="1" x14ac:dyDescent="0.35">
      <c r="E5" s="1"/>
      <c r="F5" s="44"/>
      <c r="G5" s="45"/>
      <c r="H5" s="12"/>
      <c r="I5" s="12"/>
      <c r="J5" s="12"/>
    </row>
    <row r="6" spans="1:10" x14ac:dyDescent="0.3">
      <c r="B6" s="57" t="s">
        <v>0</v>
      </c>
      <c r="C6" s="55" t="s">
        <v>9</v>
      </c>
      <c r="E6" s="57" t="s">
        <v>0</v>
      </c>
      <c r="F6" s="62" t="s">
        <v>13</v>
      </c>
      <c r="G6" s="64" t="s">
        <v>14</v>
      </c>
      <c r="H6" s="46" t="s">
        <v>12</v>
      </c>
      <c r="I6" s="11"/>
      <c r="J6" s="11"/>
    </row>
    <row r="7" spans="1:10" ht="15" thickBot="1" x14ac:dyDescent="0.35">
      <c r="B7" s="58"/>
      <c r="C7" s="56"/>
      <c r="E7" s="58"/>
      <c r="F7" s="63"/>
      <c r="G7" s="65"/>
      <c r="H7" s="47"/>
      <c r="I7" s="11"/>
      <c r="J7" s="11"/>
    </row>
    <row r="8" spans="1:10" x14ac:dyDescent="0.3">
      <c r="B8" s="59" t="s">
        <v>18</v>
      </c>
      <c r="C8" s="32">
        <v>9.2469999999999999</v>
      </c>
      <c r="E8" s="59" t="s">
        <v>18</v>
      </c>
      <c r="F8" s="59">
        <v>2.0750000000000002</v>
      </c>
      <c r="G8" s="59">
        <v>1.9059999999999999</v>
      </c>
      <c r="H8" s="32">
        <f>F8-G8</f>
        <v>0.16900000000000026</v>
      </c>
      <c r="I8" s="1"/>
      <c r="J8" s="1"/>
    </row>
    <row r="9" spans="1:10" x14ac:dyDescent="0.3">
      <c r="B9" s="26"/>
      <c r="C9" s="27"/>
      <c r="E9" s="26"/>
      <c r="F9" s="26"/>
      <c r="G9" s="26"/>
      <c r="H9" s="27"/>
      <c r="I9" s="1"/>
      <c r="J9" s="1"/>
    </row>
    <row r="10" spans="1:10" x14ac:dyDescent="0.3">
      <c r="B10" s="22" t="s">
        <v>19</v>
      </c>
      <c r="C10" s="24">
        <v>10.698</v>
      </c>
      <c r="E10" s="22" t="s">
        <v>19</v>
      </c>
      <c r="F10" s="22">
        <v>2.9929999999999999</v>
      </c>
      <c r="G10" s="22">
        <v>2.0459999999999998</v>
      </c>
      <c r="H10" s="24">
        <f>F10-G10</f>
        <v>0.94700000000000006</v>
      </c>
      <c r="I10" s="1"/>
      <c r="J10" s="1"/>
    </row>
    <row r="11" spans="1:10" x14ac:dyDescent="0.3">
      <c r="B11" s="22"/>
      <c r="C11" s="24"/>
      <c r="E11" s="22"/>
      <c r="F11" s="22"/>
      <c r="G11" s="22"/>
      <c r="H11" s="24"/>
      <c r="I11" s="1"/>
      <c r="J11" s="1"/>
    </row>
    <row r="12" spans="1:10" x14ac:dyDescent="0.3">
      <c r="B12" s="26" t="s">
        <v>20</v>
      </c>
      <c r="C12" s="27">
        <v>8.1120000000000001</v>
      </c>
      <c r="E12" s="26" t="s">
        <v>20</v>
      </c>
      <c r="F12" s="26">
        <v>2.4990000000000001</v>
      </c>
      <c r="G12" s="26">
        <v>2.1429999999999998</v>
      </c>
      <c r="H12" s="27">
        <f>F12-G12</f>
        <v>0.35600000000000032</v>
      </c>
      <c r="I12" s="1"/>
      <c r="J12" s="1"/>
    </row>
    <row r="13" spans="1:10" x14ac:dyDescent="0.3">
      <c r="B13" s="26"/>
      <c r="C13" s="27"/>
      <c r="E13" s="26"/>
      <c r="F13" s="26"/>
      <c r="G13" s="26"/>
      <c r="H13" s="27"/>
      <c r="I13" s="1"/>
      <c r="J13" s="1"/>
    </row>
    <row r="14" spans="1:10" x14ac:dyDescent="0.3">
      <c r="B14" s="22" t="s">
        <v>21</v>
      </c>
      <c r="C14" s="24">
        <v>8.5440000000000005</v>
      </c>
      <c r="E14" s="22" t="s">
        <v>21</v>
      </c>
      <c r="F14" s="22">
        <v>2.4279999999999999</v>
      </c>
      <c r="G14" s="22">
        <v>2.2959999999999998</v>
      </c>
      <c r="H14" s="24">
        <f>F14-G14</f>
        <v>0.13200000000000012</v>
      </c>
      <c r="I14" s="1"/>
      <c r="J14" s="1"/>
    </row>
    <row r="15" spans="1:10" ht="15" thickBot="1" x14ac:dyDescent="0.35">
      <c r="B15" s="23"/>
      <c r="C15" s="25"/>
      <c r="E15" s="23"/>
      <c r="F15" s="23"/>
      <c r="G15" s="23"/>
      <c r="H15" s="25"/>
      <c r="I15" s="1"/>
      <c r="J15" s="1"/>
    </row>
    <row r="16" spans="1:10" x14ac:dyDescent="0.3">
      <c r="B16" s="52" t="s">
        <v>17</v>
      </c>
      <c r="C16" s="54">
        <v>12.195</v>
      </c>
      <c r="E16" s="52" t="s">
        <v>17</v>
      </c>
      <c r="F16" s="52">
        <v>4.4249999999999998</v>
      </c>
      <c r="G16" s="52">
        <v>3.1850000000000001</v>
      </c>
      <c r="H16" s="37">
        <f>F16-G16</f>
        <v>1.2399999999999998</v>
      </c>
      <c r="I16" s="1"/>
      <c r="J16" s="1"/>
    </row>
    <row r="17" spans="2:10" x14ac:dyDescent="0.3">
      <c r="B17" s="53"/>
      <c r="C17" s="33"/>
      <c r="E17" s="53"/>
      <c r="F17" s="53"/>
      <c r="G17" s="53"/>
      <c r="H17" s="33"/>
      <c r="I17" s="1"/>
      <c r="J17" s="1"/>
    </row>
    <row r="18" spans="2:10" x14ac:dyDescent="0.3">
      <c r="B18" s="34" t="s">
        <v>22</v>
      </c>
      <c r="C18" s="35">
        <v>12.614000000000001</v>
      </c>
      <c r="E18" s="34" t="s">
        <v>22</v>
      </c>
      <c r="F18" s="34">
        <v>4.6580000000000004</v>
      </c>
      <c r="G18" s="34">
        <v>1.958</v>
      </c>
      <c r="H18" s="35">
        <f>F18-G18</f>
        <v>2.7</v>
      </c>
      <c r="I18" s="1"/>
      <c r="J18" s="1"/>
    </row>
    <row r="19" spans="2:10" x14ac:dyDescent="0.3">
      <c r="B19" s="34"/>
      <c r="C19" s="35"/>
      <c r="E19" s="34"/>
      <c r="F19" s="34"/>
      <c r="G19" s="34"/>
      <c r="H19" s="35"/>
      <c r="I19" s="1"/>
      <c r="J19" s="1"/>
    </row>
    <row r="20" spans="2:10" x14ac:dyDescent="0.3">
      <c r="B20" s="53" t="s">
        <v>23</v>
      </c>
      <c r="C20" s="33">
        <v>6.9160000000000004</v>
      </c>
      <c r="E20" s="53" t="s">
        <v>23</v>
      </c>
      <c r="F20" s="53">
        <v>2.4860000000000002</v>
      </c>
      <c r="G20" s="53">
        <v>1.754</v>
      </c>
      <c r="H20" s="33">
        <f>F20-G20</f>
        <v>0.73200000000000021</v>
      </c>
      <c r="J20" s="1"/>
    </row>
    <row r="21" spans="2:10" x14ac:dyDescent="0.3">
      <c r="B21" s="53"/>
      <c r="C21" s="33"/>
      <c r="E21" s="53"/>
      <c r="F21" s="53"/>
      <c r="G21" s="53"/>
      <c r="H21" s="33"/>
      <c r="J21" s="1"/>
    </row>
    <row r="22" spans="2:10" x14ac:dyDescent="0.3">
      <c r="B22" s="34" t="s">
        <v>24</v>
      </c>
      <c r="C22" s="35">
        <v>14.734999999999999</v>
      </c>
      <c r="E22" s="34" t="s">
        <v>24</v>
      </c>
      <c r="F22" s="34">
        <v>4.7530000000000001</v>
      </c>
      <c r="G22" s="34">
        <v>2.923</v>
      </c>
      <c r="H22" s="35">
        <f>F22-G22</f>
        <v>1.83</v>
      </c>
      <c r="I22" s="1"/>
      <c r="J22" s="1"/>
    </row>
    <row r="23" spans="2:10" x14ac:dyDescent="0.3">
      <c r="B23" s="34"/>
      <c r="C23" s="35"/>
      <c r="E23" s="34"/>
      <c r="F23" s="34"/>
      <c r="G23" s="34"/>
      <c r="H23" s="35"/>
      <c r="I23" s="1"/>
      <c r="J23" s="1"/>
    </row>
    <row r="24" spans="2:10" x14ac:dyDescent="0.3">
      <c r="B24" s="36" t="s">
        <v>28</v>
      </c>
      <c r="C24" s="36">
        <v>14.205</v>
      </c>
      <c r="E24" s="53" t="s">
        <v>28</v>
      </c>
      <c r="F24" s="53">
        <v>3.6850000000000001</v>
      </c>
      <c r="G24" s="53">
        <v>1.8879999999999999</v>
      </c>
      <c r="H24" s="33">
        <f>F24-G24</f>
        <v>1.7970000000000002</v>
      </c>
      <c r="I24" s="1"/>
      <c r="J24" s="1"/>
    </row>
    <row r="25" spans="2:10" x14ac:dyDescent="0.3">
      <c r="B25" s="37"/>
      <c r="C25" s="37"/>
      <c r="E25" s="53"/>
      <c r="F25" s="53"/>
      <c r="G25" s="53"/>
      <c r="H25" s="33"/>
      <c r="I25" s="1"/>
      <c r="J25" s="1"/>
    </row>
    <row r="26" spans="2:10" x14ac:dyDescent="0.3">
      <c r="B26" s="40" t="s">
        <v>27</v>
      </c>
      <c r="C26" s="40">
        <v>13.164</v>
      </c>
      <c r="E26" s="40" t="s">
        <v>27</v>
      </c>
      <c r="F26" s="40">
        <v>4.8330000000000002</v>
      </c>
      <c r="G26" s="34">
        <v>2.927</v>
      </c>
      <c r="H26" s="35">
        <f>F26-G26</f>
        <v>1.9060000000000001</v>
      </c>
      <c r="I26" s="1"/>
      <c r="J26" s="1"/>
    </row>
    <row r="27" spans="2:10" x14ac:dyDescent="0.3">
      <c r="B27" s="41"/>
      <c r="C27" s="41"/>
      <c r="E27" s="41"/>
      <c r="F27" s="41"/>
      <c r="G27" s="34"/>
      <c r="H27" s="35"/>
      <c r="I27" s="1"/>
      <c r="J27" s="1"/>
    </row>
    <row r="28" spans="2:10" x14ac:dyDescent="0.3">
      <c r="B28" s="36" t="s">
        <v>25</v>
      </c>
      <c r="C28" s="36">
        <v>18.074999999999999</v>
      </c>
      <c r="E28" s="36" t="s">
        <v>25</v>
      </c>
      <c r="F28" s="36">
        <v>5.149</v>
      </c>
      <c r="G28" s="36">
        <v>3.3250000000000002</v>
      </c>
      <c r="H28" s="33">
        <f>F28-G28</f>
        <v>1.8239999999999998</v>
      </c>
      <c r="I28" s="1"/>
      <c r="J28" s="1"/>
    </row>
    <row r="29" spans="2:10" x14ac:dyDescent="0.3">
      <c r="B29" s="37"/>
      <c r="C29" s="37"/>
      <c r="E29" s="37"/>
      <c r="F29" s="37"/>
      <c r="G29" s="37"/>
      <c r="H29" s="33"/>
      <c r="I29" s="1"/>
      <c r="J29" s="1"/>
    </row>
    <row r="30" spans="2:10" x14ac:dyDescent="0.3">
      <c r="B30" s="34" t="s">
        <v>26</v>
      </c>
      <c r="C30" s="35">
        <v>3.9750000000000001</v>
      </c>
      <c r="E30" s="34" t="s">
        <v>26</v>
      </c>
      <c r="F30" s="34">
        <v>2.6549999999999998</v>
      </c>
      <c r="G30" s="34">
        <v>3.16</v>
      </c>
      <c r="H30" s="35">
        <f>F30-G30</f>
        <v>-0.50500000000000034</v>
      </c>
      <c r="I30" s="1"/>
      <c r="J30" s="1"/>
    </row>
    <row r="31" spans="2:10" ht="15" thickBot="1" x14ac:dyDescent="0.35">
      <c r="B31" s="38"/>
      <c r="C31" s="39"/>
      <c r="E31" s="38"/>
      <c r="F31" s="38"/>
      <c r="G31" s="38"/>
      <c r="H31" s="39"/>
      <c r="I31" s="1"/>
      <c r="J31" s="1"/>
    </row>
    <row r="32" spans="2:10" x14ac:dyDescent="0.3">
      <c r="B32" s="31" t="s">
        <v>29</v>
      </c>
      <c r="C32" s="32">
        <v>11.682</v>
      </c>
      <c r="E32" s="31" t="s">
        <v>29</v>
      </c>
      <c r="F32" s="31">
        <v>2.2229999999999999</v>
      </c>
      <c r="G32" s="31">
        <v>1.6519999999999999</v>
      </c>
      <c r="H32" s="60">
        <f>F32-G32</f>
        <v>0.57099999999999995</v>
      </c>
      <c r="I32" s="1"/>
      <c r="J32" s="1"/>
    </row>
    <row r="33" spans="2:10" x14ac:dyDescent="0.3">
      <c r="B33" s="26"/>
      <c r="C33" s="27"/>
      <c r="E33" s="26"/>
      <c r="F33" s="26"/>
      <c r="G33" s="26"/>
      <c r="H33" s="27"/>
      <c r="I33" s="1"/>
      <c r="J33" s="1"/>
    </row>
    <row r="34" spans="2:10" x14ac:dyDescent="0.3">
      <c r="B34" s="22" t="s">
        <v>30</v>
      </c>
      <c r="C34" s="24">
        <v>7.0179999999999998</v>
      </c>
      <c r="E34" s="22" t="s">
        <v>30</v>
      </c>
      <c r="F34" s="22">
        <v>2.5760000000000001</v>
      </c>
      <c r="G34" s="22">
        <v>2.448</v>
      </c>
      <c r="H34" s="24">
        <f>F34-G34</f>
        <v>0.12800000000000011</v>
      </c>
      <c r="I34" s="1"/>
      <c r="J34" s="1"/>
    </row>
    <row r="35" spans="2:10" x14ac:dyDescent="0.3">
      <c r="B35" s="22"/>
      <c r="C35" s="24"/>
      <c r="E35" s="22"/>
      <c r="F35" s="22"/>
      <c r="G35" s="22"/>
      <c r="H35" s="24"/>
      <c r="J35" s="1"/>
    </row>
    <row r="36" spans="2:10" x14ac:dyDescent="0.3">
      <c r="B36" s="26" t="s">
        <v>31</v>
      </c>
      <c r="C36" s="27">
        <v>8.0370000000000008</v>
      </c>
      <c r="E36" s="26" t="s">
        <v>31</v>
      </c>
      <c r="F36" s="26">
        <v>2.048</v>
      </c>
      <c r="G36" s="26">
        <v>2.0470000000000002</v>
      </c>
      <c r="H36" s="27">
        <f>F36-G36</f>
        <v>9.9999999999988987E-4</v>
      </c>
      <c r="I36" s="1"/>
      <c r="J36" s="1"/>
    </row>
    <row r="37" spans="2:10" x14ac:dyDescent="0.3">
      <c r="B37" s="26"/>
      <c r="C37" s="27"/>
      <c r="E37" s="26"/>
      <c r="F37" s="26"/>
      <c r="G37" s="26"/>
      <c r="H37" s="27"/>
      <c r="I37" s="1"/>
      <c r="J37" s="1"/>
    </row>
    <row r="38" spans="2:10" x14ac:dyDescent="0.3">
      <c r="B38" s="22" t="s">
        <v>32</v>
      </c>
      <c r="C38" s="24">
        <v>11.446999999999999</v>
      </c>
      <c r="E38" s="22" t="s">
        <v>32</v>
      </c>
      <c r="F38" s="22">
        <v>2.0339999999999998</v>
      </c>
      <c r="G38" s="22">
        <v>2.0569999999999999</v>
      </c>
      <c r="H38" s="24">
        <f>F38-G38</f>
        <v>-2.3000000000000131E-2</v>
      </c>
      <c r="I38" s="1"/>
      <c r="J38" s="1"/>
    </row>
    <row r="39" spans="2:10" x14ac:dyDescent="0.3">
      <c r="B39" s="22"/>
      <c r="C39" s="24"/>
      <c r="E39" s="22"/>
      <c r="F39" s="22"/>
      <c r="G39" s="22"/>
      <c r="H39" s="24"/>
      <c r="I39" s="1"/>
      <c r="J39" s="1"/>
    </row>
    <row r="40" spans="2:10" x14ac:dyDescent="0.3">
      <c r="B40" s="26" t="s">
        <v>33</v>
      </c>
      <c r="C40" s="27">
        <v>14.028</v>
      </c>
      <c r="E40" s="26" t="s">
        <v>33</v>
      </c>
      <c r="F40" s="26">
        <v>2.907</v>
      </c>
      <c r="G40" s="26">
        <v>2.1179999999999999</v>
      </c>
      <c r="H40" s="27">
        <f>F40-G40</f>
        <v>0.78900000000000015</v>
      </c>
      <c r="I40" s="1"/>
      <c r="J40" s="1"/>
    </row>
    <row r="41" spans="2:10" x14ac:dyDescent="0.3">
      <c r="B41" s="26"/>
      <c r="C41" s="27"/>
      <c r="E41" s="26"/>
      <c r="F41" s="26"/>
      <c r="G41" s="26"/>
      <c r="H41" s="27"/>
      <c r="I41" s="1"/>
      <c r="J41" s="1"/>
    </row>
    <row r="42" spans="2:10" x14ac:dyDescent="0.3">
      <c r="B42" s="22" t="s">
        <v>34</v>
      </c>
      <c r="C42" s="24">
        <v>14.061999999999999</v>
      </c>
      <c r="E42" s="22" t="s">
        <v>34</v>
      </c>
      <c r="F42" s="22">
        <v>3.13</v>
      </c>
      <c r="G42" s="22">
        <v>2.234</v>
      </c>
      <c r="H42" s="24">
        <f>F42-G42</f>
        <v>0.89599999999999991</v>
      </c>
      <c r="I42" s="1"/>
      <c r="J42" s="1"/>
    </row>
    <row r="43" spans="2:10" x14ac:dyDescent="0.3">
      <c r="B43" s="22"/>
      <c r="C43" s="24"/>
      <c r="E43" s="22"/>
      <c r="F43" s="22"/>
      <c r="G43" s="22"/>
      <c r="H43" s="24"/>
      <c r="I43" s="1"/>
      <c r="J43" s="1"/>
    </row>
    <row r="44" spans="2:10" x14ac:dyDescent="0.3">
      <c r="B44" s="26" t="s">
        <v>36</v>
      </c>
      <c r="C44" s="27">
        <v>11.601000000000001</v>
      </c>
      <c r="E44" s="26" t="s">
        <v>36</v>
      </c>
      <c r="F44" s="26">
        <v>3.0960000000000001</v>
      </c>
      <c r="G44" s="26">
        <v>2.2839999999999998</v>
      </c>
      <c r="H44" s="27">
        <f>F44-G44</f>
        <v>0.81200000000000028</v>
      </c>
      <c r="I44" s="1"/>
      <c r="J44" s="1"/>
    </row>
    <row r="45" spans="2:10" x14ac:dyDescent="0.3">
      <c r="B45" s="26"/>
      <c r="C45" s="27"/>
      <c r="E45" s="26"/>
      <c r="F45" s="26"/>
      <c r="G45" s="26"/>
      <c r="H45" s="27"/>
      <c r="I45" s="1"/>
      <c r="J45" s="1"/>
    </row>
    <row r="46" spans="2:10" x14ac:dyDescent="0.3">
      <c r="B46" s="22" t="s">
        <v>35</v>
      </c>
      <c r="C46" s="24">
        <v>13.148999999999999</v>
      </c>
      <c r="E46" s="22" t="s">
        <v>35</v>
      </c>
      <c r="F46" s="22">
        <v>3.8</v>
      </c>
      <c r="G46" s="22">
        <v>2.5859999999999999</v>
      </c>
      <c r="H46" s="24">
        <f>F46-G46</f>
        <v>1.214</v>
      </c>
      <c r="I46" s="1"/>
      <c r="J46" s="1"/>
    </row>
    <row r="47" spans="2:10" x14ac:dyDescent="0.3">
      <c r="B47" s="22"/>
      <c r="C47" s="24"/>
      <c r="E47" s="22"/>
      <c r="F47" s="22"/>
      <c r="G47" s="22"/>
      <c r="H47" s="24"/>
      <c r="I47" s="1"/>
      <c r="J47" s="1"/>
    </row>
    <row r="48" spans="2:10" x14ac:dyDescent="0.3">
      <c r="B48" s="26" t="s">
        <v>37</v>
      </c>
      <c r="C48" s="27">
        <v>7.4539999999999997</v>
      </c>
      <c r="E48" s="26" t="s">
        <v>37</v>
      </c>
      <c r="F48" s="26">
        <v>2.4460000000000002</v>
      </c>
      <c r="G48" s="26">
        <v>2.036</v>
      </c>
      <c r="H48" s="27">
        <f>F48-G48</f>
        <v>0.41000000000000014</v>
      </c>
      <c r="I48" s="1"/>
      <c r="J48" s="1"/>
    </row>
    <row r="49" spans="2:10" x14ac:dyDescent="0.3">
      <c r="B49" s="26"/>
      <c r="C49" s="27"/>
      <c r="E49" s="26"/>
      <c r="F49" s="26"/>
      <c r="G49" s="26"/>
      <c r="H49" s="27"/>
      <c r="I49" s="1"/>
      <c r="J49" s="1"/>
    </row>
    <row r="50" spans="2:10" x14ac:dyDescent="0.3">
      <c r="B50" s="22" t="s">
        <v>20</v>
      </c>
      <c r="C50" s="24">
        <v>8.19</v>
      </c>
      <c r="E50" s="22" t="s">
        <v>20</v>
      </c>
      <c r="F50" s="22">
        <v>3.58</v>
      </c>
      <c r="G50" s="22">
        <v>2.319</v>
      </c>
      <c r="H50" s="24">
        <f>F50-G50</f>
        <v>1.2610000000000001</v>
      </c>
      <c r="I50" s="1"/>
      <c r="J50" s="1"/>
    </row>
    <row r="51" spans="2:10" ht="15" thickBot="1" x14ac:dyDescent="0.35">
      <c r="B51" s="23"/>
      <c r="C51" s="25"/>
      <c r="E51" s="23"/>
      <c r="F51" s="23"/>
      <c r="G51" s="23"/>
      <c r="H51" s="25"/>
      <c r="I51" s="1"/>
      <c r="J51" s="1"/>
    </row>
    <row r="52" spans="2:10" ht="15" thickBot="1" x14ac:dyDescent="0.35"/>
    <row r="53" spans="2:10" x14ac:dyDescent="0.3">
      <c r="B53" s="2" t="s">
        <v>2</v>
      </c>
      <c r="C53" s="5">
        <f>AVERAGE(C8:C51)</f>
        <v>10.870363636363637</v>
      </c>
      <c r="E53" s="5" t="s">
        <v>2</v>
      </c>
      <c r="F53" s="8">
        <f>AVERAGE(F8:F51)</f>
        <v>3.2035909090909089</v>
      </c>
      <c r="G53" s="5">
        <f>AVERAGE(G8:G51)</f>
        <v>2.3314545454545454</v>
      </c>
      <c r="H53" s="5">
        <f>AVERAGE(H8:H51)</f>
        <v>0.87213636363636371</v>
      </c>
    </row>
    <row r="54" spans="2:10" ht="15" thickBot="1" x14ac:dyDescent="0.35">
      <c r="B54" s="3" t="s">
        <v>4</v>
      </c>
      <c r="C54" s="6">
        <f>_xlfn.STDEV.S(C8:C51)</f>
        <v>3.3486693525787858</v>
      </c>
      <c r="E54" s="6" t="s">
        <v>4</v>
      </c>
      <c r="F54" s="9">
        <f>_xlfn.STDEV.S(F8:F51)</f>
        <v>1.0034738546949173</v>
      </c>
      <c r="G54" s="6">
        <f>_xlfn.STDEV.S(G8:G51)</f>
        <v>0.48386526334672092</v>
      </c>
      <c r="H54" s="7">
        <f>_xlfn.STDEV.S(H8:H51)</f>
        <v>0.7913783211499712</v>
      </c>
    </row>
    <row r="55" spans="2:10" x14ac:dyDescent="0.3">
      <c r="B55" s="3" t="s">
        <v>3</v>
      </c>
      <c r="C55" s="6">
        <f>MEDIAN(C8:C51)</f>
        <v>11.524000000000001</v>
      </c>
      <c r="E55" s="6" t="s">
        <v>3</v>
      </c>
      <c r="F55" s="9">
        <f>MEDIAN(F8:F51)</f>
        <v>2.95</v>
      </c>
      <c r="G55" s="6">
        <f>MEDIAN(G8:G51)</f>
        <v>2.1884999999999999</v>
      </c>
    </row>
    <row r="56" spans="2:10" x14ac:dyDescent="0.3">
      <c r="B56" s="3" t="s">
        <v>5</v>
      </c>
      <c r="C56" s="6">
        <f>_xlfn.QUARTILE.EXC(C8:C51,1)</f>
        <v>8.0932500000000012</v>
      </c>
      <c r="E56" s="6" t="s">
        <v>5</v>
      </c>
      <c r="F56" s="9">
        <f>_xlfn.QUARTILE.EXC(F8:F51,1)</f>
        <v>2.4415</v>
      </c>
      <c r="G56" s="6">
        <f>_xlfn.QUARTILE.EXC(G8:G51,1)</f>
        <v>2.0165000000000002</v>
      </c>
    </row>
    <row r="57" spans="2:10" x14ac:dyDescent="0.3">
      <c r="B57" s="3" t="s">
        <v>6</v>
      </c>
      <c r="C57" s="6">
        <f>_xlfn.QUARTILE.EXC(C8:C51,3)</f>
        <v>13.379999999999999</v>
      </c>
      <c r="E57" s="6" t="s">
        <v>6</v>
      </c>
      <c r="F57" s="9">
        <f>_xlfn.QUARTILE.EXC(F8:F51,3)</f>
        <v>3.9562499999999998</v>
      </c>
      <c r="G57" s="6">
        <f>_xlfn.QUARTILE.EXC(G8:G51,3)</f>
        <v>2.6702499999999998</v>
      </c>
    </row>
    <row r="58" spans="2:10" x14ac:dyDescent="0.3">
      <c r="B58" s="3" t="s">
        <v>7</v>
      </c>
      <c r="C58" s="6">
        <f>MAX(C8:C51)</f>
        <v>18.074999999999999</v>
      </c>
      <c r="E58" s="6" t="s">
        <v>7</v>
      </c>
      <c r="F58" s="9">
        <f>MAX(F8:F51)</f>
        <v>5.149</v>
      </c>
      <c r="G58" s="6">
        <f>MAX(G8:G51)</f>
        <v>3.3250000000000002</v>
      </c>
    </row>
    <row r="59" spans="2:10" ht="15" thickBot="1" x14ac:dyDescent="0.35">
      <c r="B59" s="4" t="s">
        <v>8</v>
      </c>
      <c r="C59" s="7">
        <f>MIN(C8:C51)</f>
        <v>3.9750000000000001</v>
      </c>
      <c r="E59" s="7" t="s">
        <v>8</v>
      </c>
      <c r="F59" s="10">
        <f>MIN(F8:F51)</f>
        <v>2.0339999999999998</v>
      </c>
      <c r="G59" s="7">
        <f>MIN(G8:G51)</f>
        <v>1.6519999999999999</v>
      </c>
    </row>
    <row r="61" spans="2:10" ht="15" thickBot="1" x14ac:dyDescent="0.35"/>
    <row r="62" spans="2:10" x14ac:dyDescent="0.3">
      <c r="D62" s="28" t="s">
        <v>11</v>
      </c>
      <c r="E62" s="5" t="s">
        <v>10</v>
      </c>
      <c r="F62" s="2">
        <f>_xlfn.CONFIDENCE.T(0.05,F54,22)</f>
        <v>0.44491538232516115</v>
      </c>
      <c r="G62" s="5">
        <f>_xlfn.CONFIDENCE.T(0.05,G54,20)</f>
        <v>0.22645591401243378</v>
      </c>
    </row>
    <row r="63" spans="2:10" x14ac:dyDescent="0.3">
      <c r="D63" s="29"/>
      <c r="E63" s="6" t="s">
        <v>8</v>
      </c>
      <c r="F63" s="3">
        <f>F53-F62</f>
        <v>2.7586755267657477</v>
      </c>
      <c r="G63" s="6">
        <f>G53-G62</f>
        <v>2.1049986314421116</v>
      </c>
    </row>
    <row r="64" spans="2:10" ht="15" thickBot="1" x14ac:dyDescent="0.35">
      <c r="D64" s="30"/>
      <c r="E64" s="7" t="s">
        <v>7</v>
      </c>
      <c r="F64" s="4">
        <f>F53+F62</f>
        <v>3.6485062914160702</v>
      </c>
      <c r="G64" s="7">
        <f>G53+G62</f>
        <v>2.5579104594669793</v>
      </c>
    </row>
    <row r="65" spans="4:7" x14ac:dyDescent="0.3">
      <c r="D65" s="13"/>
      <c r="F65" s="17">
        <v>2.5569999999999999</v>
      </c>
      <c r="G65" s="17">
        <v>2.5569999999999999</v>
      </c>
    </row>
    <row r="66" spans="4:7" ht="15" thickBot="1" x14ac:dyDescent="0.35"/>
    <row r="67" spans="4:7" ht="15" thickBot="1" x14ac:dyDescent="0.35">
      <c r="D67" s="50" t="s">
        <v>15</v>
      </c>
      <c r="E67" s="51"/>
      <c r="F67" s="20">
        <f>_xlfn.T.TEST(F8:F51,G8:G51,1,1)</f>
        <v>2.0126221860650962E-5</v>
      </c>
      <c r="G67" s="21"/>
    </row>
    <row r="68" spans="4:7" ht="15" thickBot="1" x14ac:dyDescent="0.35">
      <c r="D68" s="48" t="s">
        <v>16</v>
      </c>
      <c r="E68" s="49"/>
      <c r="F68" s="18">
        <f>_xlfn.T.TEST(F8:F51,G8:G51,2,1)</f>
        <v>4.0252443721301923E-5</v>
      </c>
      <c r="G68" s="19"/>
    </row>
  </sheetData>
  <mergeCells count="146">
    <mergeCell ref="D62:D64"/>
    <mergeCell ref="D67:E67"/>
    <mergeCell ref="F67:G67"/>
    <mergeCell ref="D68:E68"/>
    <mergeCell ref="F68:G68"/>
    <mergeCell ref="B50:B51"/>
    <mergeCell ref="C50:C51"/>
    <mergeCell ref="E50:E51"/>
    <mergeCell ref="F50:F51"/>
    <mergeCell ref="G50:G51"/>
    <mergeCell ref="H50:H51"/>
    <mergeCell ref="B48:B49"/>
    <mergeCell ref="C48:C49"/>
    <mergeCell ref="E48:E49"/>
    <mergeCell ref="F48:F49"/>
    <mergeCell ref="G48:G49"/>
    <mergeCell ref="H48:H49"/>
    <mergeCell ref="B46:B47"/>
    <mergeCell ref="C46:C47"/>
    <mergeCell ref="E46:E47"/>
    <mergeCell ref="F46:F47"/>
    <mergeCell ref="G46:G47"/>
    <mergeCell ref="H46:H47"/>
    <mergeCell ref="B44:B45"/>
    <mergeCell ref="C44:C45"/>
    <mergeCell ref="E44:E45"/>
    <mergeCell ref="F44:F45"/>
    <mergeCell ref="G44:G45"/>
    <mergeCell ref="H44:H45"/>
    <mergeCell ref="B42:B43"/>
    <mergeCell ref="C42:C43"/>
    <mergeCell ref="E42:E43"/>
    <mergeCell ref="F42:F43"/>
    <mergeCell ref="G42:G43"/>
    <mergeCell ref="H42:H43"/>
    <mergeCell ref="B40:B41"/>
    <mergeCell ref="C40:C41"/>
    <mergeCell ref="E40:E41"/>
    <mergeCell ref="F40:F41"/>
    <mergeCell ref="G40:G41"/>
    <mergeCell ref="H40:H41"/>
    <mergeCell ref="B38:B39"/>
    <mergeCell ref="C38:C39"/>
    <mergeCell ref="E38:E39"/>
    <mergeCell ref="F38:F39"/>
    <mergeCell ref="G38:G39"/>
    <mergeCell ref="H38:H39"/>
    <mergeCell ref="B36:B37"/>
    <mergeCell ref="C36:C37"/>
    <mergeCell ref="E36:E37"/>
    <mergeCell ref="F36:F37"/>
    <mergeCell ref="G36:G37"/>
    <mergeCell ref="H36:H37"/>
    <mergeCell ref="B34:B35"/>
    <mergeCell ref="C34:C35"/>
    <mergeCell ref="E34:E35"/>
    <mergeCell ref="F34:F35"/>
    <mergeCell ref="G34:G35"/>
    <mergeCell ref="H34:H35"/>
    <mergeCell ref="B32:B33"/>
    <mergeCell ref="C32:C33"/>
    <mergeCell ref="E32:E33"/>
    <mergeCell ref="F32:F33"/>
    <mergeCell ref="G32:G33"/>
    <mergeCell ref="H32:H33"/>
    <mergeCell ref="B30:B31"/>
    <mergeCell ref="C30:C31"/>
    <mergeCell ref="E30:E31"/>
    <mergeCell ref="F30:F31"/>
    <mergeCell ref="G30:G31"/>
    <mergeCell ref="H30:H31"/>
    <mergeCell ref="B28:B29"/>
    <mergeCell ref="C28:C29"/>
    <mergeCell ref="E28:E29"/>
    <mergeCell ref="F28:F29"/>
    <mergeCell ref="G28:G29"/>
    <mergeCell ref="H28:H29"/>
    <mergeCell ref="B26:B27"/>
    <mergeCell ref="C26:C27"/>
    <mergeCell ref="E26:E27"/>
    <mergeCell ref="F26:F27"/>
    <mergeCell ref="G26:G27"/>
    <mergeCell ref="H26:H27"/>
    <mergeCell ref="B24:B25"/>
    <mergeCell ref="C24:C25"/>
    <mergeCell ref="E24:E25"/>
    <mergeCell ref="F24:F25"/>
    <mergeCell ref="G24:G25"/>
    <mergeCell ref="H24:H25"/>
    <mergeCell ref="B22:B23"/>
    <mergeCell ref="C22:C23"/>
    <mergeCell ref="E22:E23"/>
    <mergeCell ref="F22:F23"/>
    <mergeCell ref="G22:G23"/>
    <mergeCell ref="H22:H23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H18:H19"/>
    <mergeCell ref="B16:B17"/>
    <mergeCell ref="C16:C17"/>
    <mergeCell ref="E16:E17"/>
    <mergeCell ref="F16:F17"/>
    <mergeCell ref="G16:G17"/>
    <mergeCell ref="H16:H17"/>
    <mergeCell ref="B14:B15"/>
    <mergeCell ref="C14:C15"/>
    <mergeCell ref="E14:E15"/>
    <mergeCell ref="F14:F15"/>
    <mergeCell ref="G14:G15"/>
    <mergeCell ref="H14:H15"/>
    <mergeCell ref="B12:B13"/>
    <mergeCell ref="C12:C13"/>
    <mergeCell ref="E12:E13"/>
    <mergeCell ref="F12:F13"/>
    <mergeCell ref="G12:G13"/>
    <mergeCell ref="H12:H13"/>
    <mergeCell ref="B10:B11"/>
    <mergeCell ref="C10:C11"/>
    <mergeCell ref="E10:E11"/>
    <mergeCell ref="F10:F11"/>
    <mergeCell ref="G10:G11"/>
    <mergeCell ref="H10:H11"/>
    <mergeCell ref="H6:H7"/>
    <mergeCell ref="B8:B9"/>
    <mergeCell ref="C8:C9"/>
    <mergeCell ref="E8:E9"/>
    <mergeCell ref="F8:F9"/>
    <mergeCell ref="G8:G9"/>
    <mergeCell ref="H8:H9"/>
    <mergeCell ref="B1:E1"/>
    <mergeCell ref="B2:E2"/>
    <mergeCell ref="F4:G5"/>
    <mergeCell ref="B6:B7"/>
    <mergeCell ref="C6:C7"/>
    <mergeCell ref="E6:E7"/>
    <mergeCell ref="F6:F7"/>
    <mergeCell ref="G6:G7"/>
  </mergeCells>
  <conditionalFormatting sqref="F67:G68">
    <cfRule type="expression" dxfId="1" priority="1">
      <formula>F67&gt;0.05</formula>
    </cfRule>
    <cfRule type="expression" dxfId="0" priority="2">
      <formula>F67&lt;=0.05</formula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Base-1</vt:lpstr>
      <vt:lpstr>1-2</vt:lpstr>
      <vt:lpstr>1-3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Ribeiro Mendonça</dc:creator>
  <cp:lastModifiedBy>Francisco Ribeiro Mendonça</cp:lastModifiedBy>
  <cp:lastPrinted>2025-03-15T19:32:08Z</cp:lastPrinted>
  <dcterms:created xsi:type="dcterms:W3CDTF">2025-03-14T17:32:40Z</dcterms:created>
  <dcterms:modified xsi:type="dcterms:W3CDTF">2025-03-28T17:29:31Z</dcterms:modified>
</cp:coreProperties>
</file>